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285" windowWidth="12000" windowHeight="9255"/>
  </bookViews>
  <sheets>
    <sheet name="დანართი N5 " sheetId="18" r:id="rId1"/>
  </sheets>
  <definedNames>
    <definedName name="_xlnm.Print_Area" localSheetId="0">'დანართი N5 '!$A$1:$D$55</definedName>
    <definedName name="_xlnm.Print_Titles" localSheetId="0">'დანართი N5 '!$3:$4</definedName>
  </definedNames>
  <calcPr calcId="144525"/>
</workbook>
</file>

<file path=xl/calcChain.xml><?xml version="1.0" encoding="utf-8"?>
<calcChain xmlns="http://schemas.openxmlformats.org/spreadsheetml/2006/main">
  <c r="C44" i="18" l="1"/>
  <c r="D45" i="18" l="1"/>
  <c r="C45" i="18"/>
  <c r="D21" i="18"/>
  <c r="B5" i="18"/>
  <c r="D9" i="18"/>
  <c r="D6" i="18" l="1"/>
  <c r="C7" i="18"/>
  <c r="C6" i="18" s="1"/>
  <c r="D7" i="18"/>
  <c r="B8" i="18"/>
  <c r="B9" i="18"/>
  <c r="B10" i="18"/>
  <c r="B11" i="18"/>
  <c r="B12" i="18"/>
  <c r="B13" i="18"/>
  <c r="B14" i="18"/>
  <c r="B15" i="18"/>
  <c r="B16" i="18"/>
  <c r="B17" i="18"/>
  <c r="B18" i="18"/>
  <c r="C21" i="18"/>
  <c r="B22" i="18"/>
  <c r="B23" i="18"/>
  <c r="B24" i="18"/>
  <c r="B25" i="18"/>
  <c r="B26" i="18"/>
  <c r="B27" i="18"/>
  <c r="C28" i="18"/>
  <c r="D28" i="18"/>
  <c r="D20" i="18" s="1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D44" i="18"/>
  <c r="B46" i="18"/>
  <c r="B47" i="18"/>
  <c r="B48" i="18"/>
  <c r="B49" i="18"/>
  <c r="B50" i="18"/>
  <c r="B51" i="18"/>
  <c r="B52" i="18"/>
  <c r="B53" i="18"/>
  <c r="B28" i="18" l="1"/>
  <c r="C20" i="18"/>
  <c r="C19" i="18" s="1"/>
  <c r="C54" i="18" s="1"/>
  <c r="B21" i="18"/>
  <c r="B45" i="18"/>
  <c r="B7" i="18"/>
  <c r="B6" i="18"/>
  <c r="B44" i="18"/>
  <c r="D19" i="18"/>
  <c r="D54" i="18" s="1"/>
  <c r="D55" i="18" s="1"/>
  <c r="B20" i="18" l="1"/>
  <c r="B54" i="18"/>
  <c r="C55" i="18"/>
  <c r="B55" i="18" s="1"/>
  <c r="B19" i="18"/>
</calcChain>
</file>

<file path=xl/sharedStrings.xml><?xml version="1.0" encoding="utf-8"?>
<sst xmlns="http://schemas.openxmlformats.org/spreadsheetml/2006/main" count="58" uniqueCount="55">
  <si>
    <t>ლარებში</t>
  </si>
  <si>
    <t>დასახელება</t>
  </si>
  <si>
    <t>მიმდინარე წლის გეგმა</t>
  </si>
  <si>
    <t>დაფინანსების წყაროები</t>
  </si>
  <si>
    <t>საბიუჯეტო ასიგნებები</t>
  </si>
  <si>
    <t>საკუთარი შემოსავლები</t>
  </si>
  <si>
    <t>გრანტები</t>
  </si>
  <si>
    <t>შემოსულობები</t>
  </si>
  <si>
    <t>I. შემოსავლები</t>
  </si>
  <si>
    <t>მათ შორის:</t>
  </si>
  <si>
    <t>გაწეული მომსახურებიდან შემოსავლები</t>
  </si>
  <si>
    <t>საპროცენტო შემოსავლები</t>
  </si>
  <si>
    <t>სხვა ეკონომიკური საქმიანობიდან შემოსავლები</t>
  </si>
  <si>
    <t>სხვა არაკლასიფიცირებული შემოსავლები</t>
  </si>
  <si>
    <t>II. არაფინანსური აქტივების კლება</t>
  </si>
  <si>
    <t>III. ფინანსური აქტივების კლება</t>
  </si>
  <si>
    <t>IV. ვალდებულებების ზრდა</t>
  </si>
  <si>
    <t>გადასახდელები</t>
  </si>
  <si>
    <t>I. ხარჯები</t>
  </si>
  <si>
    <t>შრომის ანაზღაურება</t>
  </si>
  <si>
    <t>თანამდებობრივი სარგო</t>
  </si>
  <si>
    <t>წოდებრივი სარგო</t>
  </si>
  <si>
    <t>პრემია</t>
  </si>
  <si>
    <t>დანამატი</t>
  </si>
  <si>
    <t>ჰონორარი</t>
  </si>
  <si>
    <t>კომპენსაცია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</si>
  <si>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</si>
  <si>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</si>
  <si>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</si>
  <si>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</si>
  <si>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</si>
  <si>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</si>
  <si>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</si>
  <si>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</si>
  <si>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</si>
  <si>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სამხედრო ტექნიკისა და ტყვია-წამლის შეძენის ხარჯი</t>
  </si>
  <si>
    <t xml:space="preserve">სხვა დანარჩენი საქონელი და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</si>
  <si>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</si>
  <si>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</si>
  <si>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</si>
  <si>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</si>
  <si>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</si>
  <si>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</si>
  <si>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</si>
  <si>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</si>
  <si>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</si>
  <si>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</si>
  <si>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</si>
  <si>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</si>
  <si>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</si>
  <si>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</si>
  <si>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</si>
  <si>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t>ნაშთი პერიოდის დასაწყისში</t>
  </si>
  <si>
    <t>ნაშთი პერიოდის ბოლოსათვის</t>
  </si>
  <si>
    <t>სსიპ - განათლების ხარისხის განვითარების ეროვნული ცენტრის 2017 წლის დამტკიცებული  ნაერთი 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</si>
</sst>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a_r_i_-;\-* #,##0.00\ _L_a_r_i_-;_-* &quot;-&quot;??\ _L_a_r_i_-;_-@_-"/>
    <numFmt numFmtId="165" formatCode="#,##0.0"/>
    <numFmt numFmtId="166" formatCode="_-* #,##0.0\ _L_a_r_i_-;\-* #,##0.0\ _L_a_r_i_-;_-* &quot;-&quot;??\ _L_a_r_i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Sylfaen"/>
      <family val="1"/>
    </font>
    <font>
      <sz val="10"/>
      <name val="Arial"/>
      <family val="2"/>
    </font>
    <font>
      <b/>
      <sz val="16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2"/>
      <color rgb="FF000000"/>
      <name val="Sylfaen"/>
      <family val="1"/>
    </font>
    <font>
      <b/>
      <sz val="12"/>
      <color theme="1"/>
      <name val="Sylfae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i/>
      <sz val="12"/>
      <color theme="1"/>
      <name val="Sylfaen"/>
      <family val="1"/>
    </font>
    <font>
      <b/>
      <sz val="12"/>
      <color rgb="FF000000"/>
      <name val="Arial"/>
      <family val="2"/>
    </font>
    <font>
      <i/>
      <sz val="12"/>
      <color theme="1"/>
      <name val="Sylfaen"/>
      <family val="1"/>
    </font>
    <font>
      <i/>
      <sz val="1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Fill="1" applyBorder="1"/>
    <xf numFmtId="0" fontId="8" fillId="2" borderId="0" xfId="1" applyFont="1" applyFill="1" applyBorder="1"/>
    <xf numFmtId="0" fontId="8" fillId="0" borderId="0" xfId="1" applyFont="1" applyFill="1" applyBorder="1"/>
    <xf numFmtId="166" fontId="2" fillId="0" borderId="0" xfId="3" applyNumberFormat="1" applyFont="1" applyFill="1" applyBorder="1"/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9" fillId="0" borderId="1" xfId="3" applyNumberFormat="1" applyFont="1" applyFill="1" applyBorder="1" applyAlignment="1" applyProtection="1">
      <alignment horizontal="center" vertical="center" wrapText="1"/>
    </xf>
    <xf numFmtId="165" fontId="10" fillId="0" borderId="1" xfId="3" applyNumberFormat="1" applyFont="1" applyFill="1" applyBorder="1" applyAlignment="1" applyProtection="1">
      <alignment horizontal="center" vertical="center" wrapText="1"/>
    </xf>
    <xf numFmtId="165" fontId="11" fillId="0" borderId="1" xfId="3" applyNumberFormat="1" applyFont="1" applyFill="1" applyBorder="1" applyAlignment="1">
      <alignment horizontal="center"/>
    </xf>
    <xf numFmtId="165" fontId="13" fillId="0" borderId="1" xfId="3" applyNumberFormat="1" applyFont="1" applyFill="1" applyBorder="1" applyAlignment="1">
      <alignment horizontal="center"/>
    </xf>
    <xf numFmtId="166" fontId="8" fillId="0" borderId="0" xfId="3" applyNumberFormat="1" applyFont="1" applyFill="1" applyBorder="1"/>
    <xf numFmtId="166" fontId="7" fillId="0" borderId="5" xfId="3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 applyProtection="1">
      <alignment horizontal="left" vertical="center" wrapText="1"/>
    </xf>
    <xf numFmtId="165" fontId="9" fillId="0" borderId="5" xfId="3" applyNumberFormat="1" applyFont="1" applyFill="1" applyBorder="1" applyAlignment="1" applyProtection="1">
      <alignment horizontal="center" vertical="center" wrapText="1"/>
    </xf>
    <xf numFmtId="0" fontId="8" fillId="2" borderId="4" xfId="2" applyFont="1" applyFill="1" applyBorder="1" applyAlignment="1" applyProtection="1">
      <alignment horizontal="left" vertical="center" wrapText="1"/>
    </xf>
    <xf numFmtId="165" fontId="9" fillId="3" borderId="5" xfId="3" applyNumberFormat="1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left" vertical="center" wrapText="1" indent="1"/>
    </xf>
    <xf numFmtId="0" fontId="2" fillId="0" borderId="4" xfId="2" applyFont="1" applyFill="1" applyBorder="1" applyAlignment="1" applyProtection="1">
      <alignment horizontal="left" vertical="center" indent="3"/>
    </xf>
    <xf numFmtId="165" fontId="10" fillId="0" borderId="5" xfId="3" applyNumberFormat="1" applyFont="1" applyFill="1" applyBorder="1" applyAlignment="1" applyProtection="1">
      <alignment horizontal="center" vertical="center" wrapText="1"/>
    </xf>
    <xf numFmtId="0" fontId="2" fillId="0" borderId="4" xfId="2" applyFont="1" applyFill="1" applyBorder="1" applyAlignment="1" applyProtection="1">
      <alignment horizontal="left" vertical="center" wrapText="1" indent="3"/>
    </xf>
    <xf numFmtId="0" fontId="12" fillId="0" borderId="4" xfId="2" applyFont="1" applyFill="1" applyBorder="1" applyAlignment="1" applyProtection="1">
      <alignment horizontal="left" vertical="center" wrapText="1" indent="3"/>
    </xf>
    <xf numFmtId="0" fontId="14" fillId="0" borderId="4" xfId="2" applyFont="1" applyFill="1" applyBorder="1" applyAlignment="1" applyProtection="1">
      <alignment horizontal="left" vertical="center" wrapText="1" indent="5"/>
    </xf>
    <xf numFmtId="165" fontId="11" fillId="0" borderId="5" xfId="3" applyNumberFormat="1" applyFont="1" applyFill="1" applyBorder="1" applyAlignment="1">
      <alignment horizontal="center"/>
    </xf>
    <xf numFmtId="165" fontId="13" fillId="0" borderId="5" xfId="3" applyNumberFormat="1" applyFont="1" applyFill="1" applyBorder="1" applyAlignment="1">
      <alignment horizontal="center"/>
    </xf>
    <xf numFmtId="0" fontId="6" fillId="0" borderId="4" xfId="2" applyFont="1" applyFill="1" applyBorder="1" applyAlignment="1" applyProtection="1">
      <alignment horizontal="left" vertical="center" wrapText="1" indent="1"/>
    </xf>
    <xf numFmtId="0" fontId="6" fillId="0" borderId="4" xfId="2" applyFont="1" applyFill="1" applyBorder="1" applyAlignment="1" applyProtection="1">
      <alignment horizontal="left" vertical="center" wrapText="1" indent="3"/>
    </xf>
    <xf numFmtId="0" fontId="15" fillId="0" borderId="4" xfId="2" applyFont="1" applyFill="1" applyBorder="1" applyAlignment="1" applyProtection="1">
      <alignment horizontal="left" vertical="center" wrapText="1" indent="4"/>
    </xf>
    <xf numFmtId="0" fontId="8" fillId="2" borderId="6" xfId="2" applyFont="1" applyFill="1" applyBorder="1" applyAlignment="1" applyProtection="1">
      <alignment horizontal="left" vertical="center" wrapText="1"/>
    </xf>
    <xf numFmtId="165" fontId="9" fillId="3" borderId="7" xfId="3" applyNumberFormat="1" applyFont="1" applyFill="1" applyBorder="1" applyAlignment="1" applyProtection="1">
      <alignment horizontal="center" vertical="center" wrapText="1"/>
    </xf>
    <xf numFmtId="165" fontId="9" fillId="3" borderId="8" xfId="3" applyNumberFormat="1" applyFont="1" applyFill="1" applyBorder="1" applyAlignment="1" applyProtection="1">
      <alignment horizontal="center" vertical="center" wrapText="1"/>
    </xf>
    <xf numFmtId="166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166" fontId="6" fillId="0" borderId="3" xfId="3" applyNumberFormat="1" applyFont="1" applyFill="1" applyBorder="1" applyAlignment="1" applyProtection="1">
      <alignment horizontal="center" vertical="center" wrapText="1"/>
    </xf>
    <xf numFmtId="166" fontId="6" fillId="0" borderId="1" xfId="3" applyNumberFormat="1" applyFont="1" applyFill="1" applyBorder="1" applyAlignment="1" applyProtection="1">
      <alignment horizontal="center" vertical="center" wrapText="1"/>
    </xf>
    <xf numFmtId="166" fontId="6" fillId="0" borderId="9" xfId="3" applyNumberFormat="1" applyFont="1" applyFill="1" applyBorder="1" applyAlignment="1" applyProtection="1">
      <alignment horizontal="center" vertical="center" wrapText="1"/>
    </xf>
    <xf numFmtId="166" fontId="6" fillId="0" borderId="10" xfId="3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right" vertical="center" wrapText="1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view="pageBreakPreview" zoomScale="80" zoomScaleNormal="100" zoomScaleSheetLayoutView="80" workbookViewId="0">
      <pane xSplit="1" ySplit="4" topLeftCell="B5" activePane="bottomRight" state="frozen"/>
      <selection activeCell="A30" sqref="A30"/>
      <selection pane="topRight" activeCell="A30" sqref="A30"/>
      <selection pane="bottomLeft" activeCell="A30" sqref="A30"/>
      <selection pane="bottomRight" activeCell="A2" sqref="A2:D2"/>
    </sheetView>
  </sheetViews>
  <sheetFormatPr defaultColWidth="9.140625" defaultRowHeight="18" x14ac:dyDescent="0.35"/>
  <cols>
    <col min="1" max="1" width="67.28515625" style="1" customWidth="1"/>
    <col min="2" max="2" width="25.28515625" style="10" customWidth="1"/>
    <col min="3" max="4" width="25.28515625" style="4" customWidth="1"/>
    <col min="5" max="16384" width="9.140625" style="1"/>
  </cols>
  <sheetData>
    <row r="1" spans="1:4" ht="68.45" customHeight="1" x14ac:dyDescent="0.35">
      <c r="A1" s="37" t="s">
        <v>54</v>
      </c>
      <c r="B1" s="37"/>
      <c r="C1" s="37"/>
      <c r="D1" s="37"/>
    </row>
    <row r="2" spans="1:4" ht="18.75" thickBot="1" x14ac:dyDescent="0.4">
      <c r="A2" s="38" t="s">
        <v>0</v>
      </c>
      <c r="B2" s="38"/>
      <c r="C2" s="38"/>
      <c r="D2" s="38"/>
    </row>
    <row r="3" spans="1:4" ht="21" customHeight="1" x14ac:dyDescent="0.35">
      <c r="A3" s="31" t="s">
        <v>1</v>
      </c>
      <c r="B3" s="33" t="s">
        <v>2</v>
      </c>
      <c r="C3" s="35" t="s">
        <v>3</v>
      </c>
      <c r="D3" s="36"/>
    </row>
    <row r="4" spans="1:4" ht="37.5" customHeight="1" x14ac:dyDescent="0.35">
      <c r="A4" s="32"/>
      <c r="B4" s="34"/>
      <c r="C4" s="30" t="s">
        <v>4</v>
      </c>
      <c r="D4" s="11" t="s">
        <v>5</v>
      </c>
    </row>
    <row r="5" spans="1:4" ht="37.5" customHeight="1" x14ac:dyDescent="0.35">
      <c r="A5" s="12" t="s">
        <v>52</v>
      </c>
      <c r="B5" s="6">
        <f>C5+D5</f>
        <v>874791.4</v>
      </c>
      <c r="C5" s="6"/>
      <c r="D5" s="13">
        <v>874791.4</v>
      </c>
    </row>
    <row r="6" spans="1:4" s="2" customFormat="1" x14ac:dyDescent="0.35">
      <c r="A6" s="14" t="s">
        <v>7</v>
      </c>
      <c r="B6" s="5">
        <f t="shared" ref="B5:B36" si="0">C6+D6</f>
        <v>4050000</v>
      </c>
      <c r="C6" s="5">
        <f>C7+C16+C17+C18</f>
        <v>1950000</v>
      </c>
      <c r="D6" s="15">
        <f>D7+D16+D17+D18</f>
        <v>2100000</v>
      </c>
    </row>
    <row r="7" spans="1:4" s="3" customFormat="1" x14ac:dyDescent="0.35">
      <c r="A7" s="16" t="s">
        <v>8</v>
      </c>
      <c r="B7" s="6">
        <f t="shared" si="0"/>
        <v>4050000</v>
      </c>
      <c r="C7" s="6">
        <f>C8+C9+C15</f>
        <v>1950000</v>
      </c>
      <c r="D7" s="13">
        <f>D8+D9+D15</f>
        <v>2100000</v>
      </c>
    </row>
    <row r="8" spans="1:4" x14ac:dyDescent="0.35">
      <c r="A8" s="17" t="s">
        <v>4</v>
      </c>
      <c r="B8" s="6">
        <f t="shared" si="0"/>
        <v>1950000</v>
      </c>
      <c r="C8" s="7">
        <v>1950000</v>
      </c>
      <c r="D8" s="18"/>
    </row>
    <row r="9" spans="1:4" x14ac:dyDescent="0.35">
      <c r="A9" s="19" t="s">
        <v>5</v>
      </c>
      <c r="B9" s="6">
        <f t="shared" si="0"/>
        <v>2100000</v>
      </c>
      <c r="C9" s="7"/>
      <c r="D9" s="18">
        <f>SUM(D10:D15)</f>
        <v>2100000</v>
      </c>
    </row>
    <row r="10" spans="1:4" s="3" customFormat="1" x14ac:dyDescent="0.35">
      <c r="A10" s="20" t="s">
        <v>9</v>
      </c>
      <c r="B10" s="6">
        <f t="shared" si="0"/>
        <v>0</v>
      </c>
      <c r="C10" s="6"/>
      <c r="D10" s="13"/>
    </row>
    <row r="11" spans="1:4" x14ac:dyDescent="0.35">
      <c r="A11" s="21" t="s">
        <v>10</v>
      </c>
      <c r="B11" s="9">
        <f t="shared" si="0"/>
        <v>2100000</v>
      </c>
      <c r="C11" s="8"/>
      <c r="D11" s="22">
        <v>2100000</v>
      </c>
    </row>
    <row r="12" spans="1:4" x14ac:dyDescent="0.35">
      <c r="A12" s="21" t="s">
        <v>11</v>
      </c>
      <c r="B12" s="6">
        <f t="shared" si="0"/>
        <v>0</v>
      </c>
      <c r="C12" s="7"/>
      <c r="D12" s="18"/>
    </row>
    <row r="13" spans="1:4" x14ac:dyDescent="0.35">
      <c r="A13" s="21" t="s">
        <v>12</v>
      </c>
      <c r="B13" s="6">
        <f t="shared" si="0"/>
        <v>0</v>
      </c>
      <c r="C13" s="7"/>
      <c r="D13" s="18"/>
    </row>
    <row r="14" spans="1:4" x14ac:dyDescent="0.35">
      <c r="A14" s="21" t="s">
        <v>13</v>
      </c>
      <c r="B14" s="6">
        <f t="shared" si="0"/>
        <v>0</v>
      </c>
      <c r="C14" s="7"/>
      <c r="D14" s="18"/>
    </row>
    <row r="15" spans="1:4" x14ac:dyDescent="0.35">
      <c r="A15" s="19" t="s">
        <v>6</v>
      </c>
      <c r="B15" s="6">
        <f t="shared" si="0"/>
        <v>0</v>
      </c>
      <c r="C15" s="7"/>
      <c r="D15" s="18"/>
    </row>
    <row r="16" spans="1:4" s="3" customFormat="1" x14ac:dyDescent="0.35">
      <c r="A16" s="16" t="s">
        <v>14</v>
      </c>
      <c r="B16" s="6">
        <f t="shared" si="0"/>
        <v>0</v>
      </c>
      <c r="C16" s="6"/>
      <c r="D16" s="13"/>
    </row>
    <row r="17" spans="1:4" s="3" customFormat="1" x14ac:dyDescent="0.35">
      <c r="A17" s="16" t="s">
        <v>15</v>
      </c>
      <c r="B17" s="9">
        <f t="shared" si="0"/>
        <v>0</v>
      </c>
      <c r="C17" s="9"/>
      <c r="D17" s="23"/>
    </row>
    <row r="18" spans="1:4" s="3" customFormat="1" x14ac:dyDescent="0.35">
      <c r="A18" s="16" t="s">
        <v>16</v>
      </c>
      <c r="B18" s="6">
        <f t="shared" si="0"/>
        <v>0</v>
      </c>
      <c r="C18" s="6"/>
      <c r="D18" s="13"/>
    </row>
    <row r="19" spans="1:4" s="2" customFormat="1" x14ac:dyDescent="0.35">
      <c r="A19" s="14" t="s">
        <v>17</v>
      </c>
      <c r="B19" s="5">
        <f t="shared" si="0"/>
        <v>4880000</v>
      </c>
      <c r="C19" s="5">
        <f>C20+C44+C52+C53</f>
        <v>1950000</v>
      </c>
      <c r="D19" s="15">
        <f>D20+D44+D52+D53</f>
        <v>2930000</v>
      </c>
    </row>
    <row r="20" spans="1:4" s="3" customFormat="1" x14ac:dyDescent="0.35">
      <c r="A20" s="24" t="s">
        <v>18</v>
      </c>
      <c r="B20" s="6">
        <f t="shared" si="0"/>
        <v>4835000</v>
      </c>
      <c r="C20" s="6">
        <f>C21+C28+C39+C40+C41+C42+C43</f>
        <v>1935000</v>
      </c>
      <c r="D20" s="13">
        <f>D21+D28+D39+D40+D41+D42+D43</f>
        <v>2900000</v>
      </c>
    </row>
    <row r="21" spans="1:4" s="3" customFormat="1" x14ac:dyDescent="0.35">
      <c r="A21" s="25" t="s">
        <v>19</v>
      </c>
      <c r="B21" s="6">
        <f t="shared" si="0"/>
        <v>1150000</v>
      </c>
      <c r="C21" s="6">
        <f>SUM(C22:C27)</f>
        <v>695000</v>
      </c>
      <c r="D21" s="13">
        <f>SUM(D22:D27)</f>
        <v>455000</v>
      </c>
    </row>
    <row r="22" spans="1:4" x14ac:dyDescent="0.35">
      <c r="A22" s="26" t="s">
        <v>20</v>
      </c>
      <c r="B22" s="6">
        <f t="shared" si="0"/>
        <v>1026180</v>
      </c>
      <c r="C22" s="7">
        <v>694860</v>
      </c>
      <c r="D22" s="18">
        <v>331320</v>
      </c>
    </row>
    <row r="23" spans="1:4" x14ac:dyDescent="0.35">
      <c r="A23" s="26" t="s">
        <v>21</v>
      </c>
      <c r="B23" s="6">
        <f t="shared" si="0"/>
        <v>0</v>
      </c>
      <c r="C23" s="7"/>
      <c r="D23" s="18"/>
    </row>
    <row r="24" spans="1:4" x14ac:dyDescent="0.35">
      <c r="A24" s="26" t="s">
        <v>22</v>
      </c>
      <c r="B24" s="6">
        <f t="shared" si="0"/>
        <v>123680</v>
      </c>
      <c r="C24" s="7"/>
      <c r="D24" s="18">
        <v>123680</v>
      </c>
    </row>
    <row r="25" spans="1:4" x14ac:dyDescent="0.35">
      <c r="A25" s="26" t="s">
        <v>23</v>
      </c>
      <c r="B25" s="6">
        <f t="shared" si="0"/>
        <v>140</v>
      </c>
      <c r="C25" s="7">
        <v>140</v>
      </c>
      <c r="D25" s="18"/>
    </row>
    <row r="26" spans="1:4" x14ac:dyDescent="0.35">
      <c r="A26" s="26" t="s">
        <v>24</v>
      </c>
      <c r="B26" s="6">
        <f t="shared" si="0"/>
        <v>0</v>
      </c>
      <c r="C26" s="7"/>
      <c r="D26" s="18"/>
    </row>
    <row r="27" spans="1:4" x14ac:dyDescent="0.35">
      <c r="A27" s="26" t="s">
        <v>25</v>
      </c>
      <c r="B27" s="6">
        <f t="shared" si="0"/>
        <v>0</v>
      </c>
      <c r="C27" s="7"/>
      <c r="D27" s="18"/>
    </row>
    <row r="28" spans="1:4" s="3" customFormat="1" x14ac:dyDescent="0.35">
      <c r="A28" s="25" t="s">
        <v>26</v>
      </c>
      <c r="B28" s="6">
        <f t="shared" si="0"/>
        <v>3000000</v>
      </c>
      <c r="C28" s="6">
        <f>SUM(C29:C38)</f>
        <v>1160000</v>
      </c>
      <c r="D28" s="13">
        <f>SUM(D29:D38)</f>
        <v>1840000</v>
      </c>
    </row>
    <row r="29" spans="1:4" x14ac:dyDescent="0.35">
      <c r="A29" s="26" t="s">
        <v>27</v>
      </c>
      <c r="B29" s="6">
        <f t="shared" si="0"/>
        <v>2157600</v>
      </c>
      <c r="C29" s="7">
        <v>612000</v>
      </c>
      <c r="D29" s="18">
        <v>1545600</v>
      </c>
    </row>
    <row r="30" spans="1:4" x14ac:dyDescent="0.35">
      <c r="A30" s="26" t="s">
        <v>28</v>
      </c>
      <c r="B30" s="6">
        <f t="shared" si="0"/>
        <v>200000</v>
      </c>
      <c r="C30" s="7">
        <v>110000</v>
      </c>
      <c r="D30" s="18">
        <v>90000</v>
      </c>
    </row>
    <row r="31" spans="1:4" x14ac:dyDescent="0.35">
      <c r="A31" s="26" t="s">
        <v>29</v>
      </c>
      <c r="B31" s="6">
        <f t="shared" si="0"/>
        <v>353180</v>
      </c>
      <c r="C31" s="7">
        <v>312730</v>
      </c>
      <c r="D31" s="18">
        <v>40450</v>
      </c>
    </row>
    <row r="32" spans="1:4" x14ac:dyDescent="0.35">
      <c r="A32" s="26" t="s">
        <v>30</v>
      </c>
      <c r="B32" s="6">
        <f t="shared" si="0"/>
        <v>96000</v>
      </c>
      <c r="C32" s="7">
        <v>19000</v>
      </c>
      <c r="D32" s="18">
        <v>77000</v>
      </c>
    </row>
    <row r="33" spans="1:4" x14ac:dyDescent="0.35">
      <c r="A33" s="26" t="s">
        <v>31</v>
      </c>
      <c r="B33" s="6">
        <f t="shared" si="0"/>
        <v>0</v>
      </c>
      <c r="C33" s="7"/>
      <c r="D33" s="18"/>
    </row>
    <row r="34" spans="1:4" x14ac:dyDescent="0.35">
      <c r="A34" s="26" t="s">
        <v>32</v>
      </c>
      <c r="B34" s="6">
        <f t="shared" si="0"/>
        <v>0</v>
      </c>
      <c r="C34" s="7"/>
      <c r="D34" s="18"/>
    </row>
    <row r="35" spans="1:4" ht="36" x14ac:dyDescent="0.35">
      <c r="A35" s="26" t="s">
        <v>33</v>
      </c>
      <c r="B35" s="6">
        <f t="shared" si="0"/>
        <v>0</v>
      </c>
      <c r="C35" s="7"/>
      <c r="D35" s="18"/>
    </row>
    <row r="36" spans="1:4" ht="36" x14ac:dyDescent="0.35">
      <c r="A36" s="26" t="s">
        <v>34</v>
      </c>
      <c r="B36" s="6">
        <f t="shared" si="0"/>
        <v>45860</v>
      </c>
      <c r="C36" s="7">
        <v>40870</v>
      </c>
      <c r="D36" s="18">
        <v>4990</v>
      </c>
    </row>
    <row r="37" spans="1:4" x14ac:dyDescent="0.35">
      <c r="A37" s="26" t="s">
        <v>35</v>
      </c>
      <c r="B37" s="6">
        <f t="shared" ref="B37:B55" si="1">C37+D37</f>
        <v>0</v>
      </c>
      <c r="C37" s="7"/>
      <c r="D37" s="18"/>
    </row>
    <row r="38" spans="1:4" x14ac:dyDescent="0.35">
      <c r="A38" s="26" t="s">
        <v>36</v>
      </c>
      <c r="B38" s="6">
        <f t="shared" si="1"/>
        <v>147360</v>
      </c>
      <c r="C38" s="7">
        <v>65400</v>
      </c>
      <c r="D38" s="18">
        <v>81960</v>
      </c>
    </row>
    <row r="39" spans="1:4" s="3" customFormat="1" x14ac:dyDescent="0.35">
      <c r="A39" s="25" t="s">
        <v>37</v>
      </c>
      <c r="B39" s="6">
        <f t="shared" si="1"/>
        <v>0</v>
      </c>
      <c r="C39" s="6"/>
      <c r="D39" s="13"/>
    </row>
    <row r="40" spans="1:4" s="3" customFormat="1" x14ac:dyDescent="0.35">
      <c r="A40" s="25" t="s">
        <v>38</v>
      </c>
      <c r="B40" s="6">
        <f t="shared" si="1"/>
        <v>0</v>
      </c>
      <c r="C40" s="6"/>
      <c r="D40" s="13"/>
    </row>
    <row r="41" spans="1:4" s="3" customFormat="1" x14ac:dyDescent="0.35">
      <c r="A41" s="25" t="s">
        <v>6</v>
      </c>
      <c r="B41" s="6">
        <f t="shared" si="1"/>
        <v>275000</v>
      </c>
      <c r="C41" s="6"/>
      <c r="D41" s="13">
        <v>275000</v>
      </c>
    </row>
    <row r="42" spans="1:4" s="3" customFormat="1" x14ac:dyDescent="0.35">
      <c r="A42" s="25" t="s">
        <v>39</v>
      </c>
      <c r="B42" s="6">
        <f t="shared" si="1"/>
        <v>90000</v>
      </c>
      <c r="C42" s="6">
        <v>70000</v>
      </c>
      <c r="D42" s="13">
        <v>20000</v>
      </c>
    </row>
    <row r="43" spans="1:4" s="3" customFormat="1" x14ac:dyDescent="0.35">
      <c r="A43" s="25" t="s">
        <v>40</v>
      </c>
      <c r="B43" s="6">
        <f t="shared" si="1"/>
        <v>320000</v>
      </c>
      <c r="C43" s="6">
        <v>10000</v>
      </c>
      <c r="D43" s="13">
        <v>310000</v>
      </c>
    </row>
    <row r="44" spans="1:4" s="3" customFormat="1" x14ac:dyDescent="0.35">
      <c r="A44" s="24" t="s">
        <v>41</v>
      </c>
      <c r="B44" s="6">
        <f t="shared" si="1"/>
        <v>45000</v>
      </c>
      <c r="C44" s="6">
        <f>C45</f>
        <v>15000</v>
      </c>
      <c r="D44" s="13">
        <f>D45+D49+D50+D51</f>
        <v>30000</v>
      </c>
    </row>
    <row r="45" spans="1:4" s="3" customFormat="1" x14ac:dyDescent="0.35">
      <c r="A45" s="25" t="s">
        <v>42</v>
      </c>
      <c r="B45" s="6">
        <f t="shared" si="1"/>
        <v>45000</v>
      </c>
      <c r="C45" s="6">
        <f>SUM(C47:C48)</f>
        <v>15000</v>
      </c>
      <c r="D45" s="13">
        <f>SUM(D47:D48)</f>
        <v>30000</v>
      </c>
    </row>
    <row r="46" spans="1:4" x14ac:dyDescent="0.35">
      <c r="A46" s="26" t="s">
        <v>43</v>
      </c>
      <c r="B46" s="6">
        <f t="shared" si="1"/>
        <v>0</v>
      </c>
      <c r="C46" s="7"/>
      <c r="D46" s="18"/>
    </row>
    <row r="47" spans="1:4" x14ac:dyDescent="0.35">
      <c r="A47" s="26" t="s">
        <v>44</v>
      </c>
      <c r="B47" s="6">
        <f t="shared" si="1"/>
        <v>17400</v>
      </c>
      <c r="C47" s="7">
        <v>12000</v>
      </c>
      <c r="D47" s="18">
        <v>5400</v>
      </c>
    </row>
    <row r="48" spans="1:4" x14ac:dyDescent="0.35">
      <c r="A48" s="26" t="s">
        <v>45</v>
      </c>
      <c r="B48" s="6">
        <f t="shared" si="1"/>
        <v>27600</v>
      </c>
      <c r="C48" s="7">
        <v>3000</v>
      </c>
      <c r="D48" s="18">
        <v>24600</v>
      </c>
    </row>
    <row r="49" spans="1:4" s="3" customFormat="1" x14ac:dyDescent="0.35">
      <c r="A49" s="25" t="s">
        <v>46</v>
      </c>
      <c r="B49" s="6">
        <f t="shared" si="1"/>
        <v>0</v>
      </c>
      <c r="C49" s="6"/>
      <c r="D49" s="13"/>
    </row>
    <row r="50" spans="1:4" s="3" customFormat="1" x14ac:dyDescent="0.35">
      <c r="A50" s="25" t="s">
        <v>47</v>
      </c>
      <c r="B50" s="6">
        <f t="shared" si="1"/>
        <v>0</v>
      </c>
      <c r="C50" s="6"/>
      <c r="D50" s="13"/>
    </row>
    <row r="51" spans="1:4" s="3" customFormat="1" x14ac:dyDescent="0.35">
      <c r="A51" s="25" t="s">
        <v>48</v>
      </c>
      <c r="B51" s="6">
        <f t="shared" si="1"/>
        <v>0</v>
      </c>
      <c r="C51" s="6"/>
      <c r="D51" s="13"/>
    </row>
    <row r="52" spans="1:4" s="3" customFormat="1" x14ac:dyDescent="0.35">
      <c r="A52" s="24" t="s">
        <v>49</v>
      </c>
      <c r="B52" s="6">
        <f t="shared" si="1"/>
        <v>0</v>
      </c>
      <c r="C52" s="6"/>
      <c r="D52" s="13"/>
    </row>
    <row r="53" spans="1:4" s="3" customFormat="1" x14ac:dyDescent="0.35">
      <c r="A53" s="24" t="s">
        <v>50</v>
      </c>
      <c r="B53" s="6">
        <f t="shared" si="1"/>
        <v>0</v>
      </c>
      <c r="C53" s="6"/>
      <c r="D53" s="13"/>
    </row>
    <row r="54" spans="1:4" s="2" customFormat="1" x14ac:dyDescent="0.35">
      <c r="A54" s="14" t="s">
        <v>51</v>
      </c>
      <c r="B54" s="5">
        <f t="shared" si="1"/>
        <v>-830000</v>
      </c>
      <c r="C54" s="5">
        <f>C6-C19</f>
        <v>0</v>
      </c>
      <c r="D54" s="15">
        <f>D6-D19</f>
        <v>-830000</v>
      </c>
    </row>
    <row r="55" spans="1:4" s="2" customFormat="1" ht="18.75" thickBot="1" x14ac:dyDescent="0.4">
      <c r="A55" s="27" t="s">
        <v>53</v>
      </c>
      <c r="B55" s="28">
        <f t="shared" si="1"/>
        <v>44791.400000000023</v>
      </c>
      <c r="C55" s="28">
        <f>C5+C54</f>
        <v>0</v>
      </c>
      <c r="D55" s="29">
        <f>D5+D54</f>
        <v>44791.400000000023</v>
      </c>
    </row>
    <row r="56" spans="1:4" x14ac:dyDescent="0.35">
      <c r="B56" s="4"/>
    </row>
    <row r="57" spans="1:4" x14ac:dyDescent="0.35">
      <c r="B57" s="4"/>
    </row>
    <row r="58" spans="1:4" x14ac:dyDescent="0.35">
      <c r="B58" s="4"/>
      <c r="C58" s="1"/>
      <c r="D58" s="1"/>
    </row>
  </sheetData>
  <mergeCells count="5">
    <mergeCell ref="A3:A4"/>
    <mergeCell ref="B3:B4"/>
    <mergeCell ref="C3:D3"/>
    <mergeCell ref="A1:D1"/>
    <mergeCell ref="A2:D2"/>
  </mergeCells>
  <printOptions horizontalCentered="1"/>
  <pageMargins left="0.23622047244094491" right="0.23622047244094491" top="0.35433070866141736" bottom="0.31496062992125984" header="0.31496062992125984" footer="0.31496062992125984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N5 </vt:lpstr>
      <vt:lpstr>'დანართი N5 '!Print_Area</vt:lpstr>
      <vt:lpstr>'დანართი N5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2017-04-07T12:55:20Z</dcterms:modified>
</cp:coreProperties>
</file>