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1305" windowWidth="12000" windowHeight="8235" tabRatio="645"/>
  </bookViews>
  <sheets>
    <sheet name="დანართი N5" sheetId="16" r:id="rId1"/>
  </sheets>
  <definedNames>
    <definedName name="_xlnm._FilterDatabase" localSheetId="0" hidden="1">'დანართი N5'!$A$4:$G$49</definedName>
    <definedName name="_xlnm.Print_Area" localSheetId="0">'დანართი N5'!$B$1:$H$49</definedName>
    <definedName name="_xlnm.Print_Titles" localSheetId="0">'დანართი N5'!$4:$4</definedName>
  </definedNames>
  <calcPr calcId="144525"/>
</workbook>
</file>

<file path=xl/calcChain.xml><?xml version="1.0" encoding="utf-8"?>
<calcChain xmlns="http://schemas.openxmlformats.org/spreadsheetml/2006/main">
  <c r="C42" i="16" l="1"/>
  <c r="G39" i="16"/>
  <c r="G38" i="16" s="1"/>
  <c r="G35" i="16"/>
  <c r="G20" i="16"/>
  <c r="G13" i="16"/>
  <c r="G6" i="16"/>
  <c r="D16" i="16"/>
  <c r="D33" i="16"/>
  <c r="D6" i="16"/>
  <c r="D41" i="16"/>
  <c r="D36" i="16"/>
  <c r="D34" i="16"/>
  <c r="D30" i="16"/>
  <c r="D28" i="16"/>
  <c r="D22" i="16"/>
  <c r="D23" i="16"/>
  <c r="D24" i="16"/>
  <c r="D21" i="16"/>
  <c r="D14" i="16"/>
  <c r="D7" i="16"/>
  <c r="G12" i="16" l="1"/>
  <c r="G11" i="16" s="1"/>
  <c r="G48" i="16"/>
  <c r="G49" i="16" s="1"/>
  <c r="C8" i="16" l="1"/>
  <c r="C47" i="16"/>
  <c r="C16" i="16"/>
  <c r="C33" i="16"/>
  <c r="C5" i="16"/>
  <c r="C41" i="16"/>
  <c r="F35" i="16"/>
  <c r="F39" i="16"/>
  <c r="F38" i="16" s="1"/>
  <c r="F20" i="16"/>
  <c r="F13" i="16"/>
  <c r="F6" i="16"/>
  <c r="C7" i="16" l="1"/>
  <c r="C34" i="16"/>
  <c r="C36" i="16"/>
  <c r="C28" i="16"/>
  <c r="C24" i="16"/>
  <c r="C23" i="16"/>
  <c r="C22" i="16"/>
  <c r="C21" i="16"/>
  <c r="C14" i="16"/>
  <c r="C30" i="16"/>
  <c r="F12" i="16"/>
  <c r="F11" i="16" s="1"/>
  <c r="F48" i="16" s="1"/>
  <c r="F49" i="16" s="1"/>
  <c r="H13" i="16" l="1"/>
  <c r="H39" i="16" l="1"/>
  <c r="H38" i="16" s="1"/>
  <c r="H35" i="16"/>
  <c r="H20" i="16"/>
  <c r="H6" i="16"/>
  <c r="H12" i="16" l="1"/>
  <c r="H11" i="16" s="1"/>
  <c r="H48" i="16" s="1"/>
  <c r="H49" i="16" s="1"/>
  <c r="E35" i="16" l="1"/>
  <c r="D35" i="16" s="1"/>
  <c r="E6" i="16" l="1"/>
  <c r="C6" i="16" l="1"/>
  <c r="C35" i="16"/>
  <c r="A36" i="16"/>
  <c r="A37" i="16"/>
  <c r="A8" i="16"/>
  <c r="A5" i="16" l="1"/>
  <c r="A7" i="16" l="1"/>
  <c r="A9" i="16"/>
  <c r="A10" i="16"/>
  <c r="A14" i="16"/>
  <c r="A15" i="16"/>
  <c r="A16" i="16"/>
  <c r="A17" i="16"/>
  <c r="A18" i="16"/>
  <c r="A19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40" i="16"/>
  <c r="A41" i="16"/>
  <c r="A42" i="16"/>
  <c r="A43" i="16"/>
  <c r="A44" i="16"/>
  <c r="A45" i="16"/>
  <c r="A46" i="16"/>
  <c r="A47" i="16"/>
  <c r="E39" i="16"/>
  <c r="D39" i="16" s="1"/>
  <c r="E20" i="16"/>
  <c r="D20" i="16" s="1"/>
  <c r="E13" i="16"/>
  <c r="D13" i="16" s="1"/>
  <c r="C39" i="16" l="1"/>
  <c r="A39" i="16" s="1"/>
  <c r="C20" i="16"/>
  <c r="A20" i="16" s="1"/>
  <c r="C13" i="16"/>
  <c r="A13" i="16" s="1"/>
  <c r="E12" i="16"/>
  <c r="D12" i="16" s="1"/>
  <c r="E38" i="16"/>
  <c r="D38" i="16" s="1"/>
  <c r="C38" i="16" l="1"/>
  <c r="A38" i="16" s="1"/>
  <c r="C12" i="16"/>
  <c r="A12" i="16" s="1"/>
  <c r="A6" i="16"/>
  <c r="E11" i="16"/>
  <c r="D11" i="16" s="1"/>
  <c r="C11" i="16" l="1"/>
  <c r="A11" i="16" s="1"/>
  <c r="E48" i="16"/>
  <c r="D48" i="16" s="1"/>
  <c r="E49" i="16" l="1"/>
  <c r="D49" i="16" s="1"/>
  <c r="C48" i="16"/>
  <c r="A48" i="16" s="1"/>
  <c r="C49" i="16" l="1"/>
  <c r="A49" i="16" s="1"/>
</calcChain>
</file>

<file path=xl/sharedStrings.xml><?xml version="1.0" encoding="utf-8"?>
<sst xmlns="http://schemas.openxmlformats.org/spreadsheetml/2006/main" count="55" uniqueCount="54">
  <si>
    <t>დასახელება</t>
  </si>
  <si>
    <t>გრანტები</t>
  </si>
  <si>
    <t>შემოსულობები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</si>
  <si>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</si>
  <si>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</si>
  <si>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</si>
  <si>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</si>
  <si>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</si>
  <si>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</si>
  <si>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</si>
  <si>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</si>
  <si>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</si>
  <si>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</si>
  <si>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</si>
  <si>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</si>
  <si>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</si>
  <si>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</si>
  <si>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</si>
  <si>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</si>
  <si>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</si>
  <si>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</si>
  <si>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</si>
  <si>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</si>
  <si>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</si>
  <si>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</si>
  <si>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</si>
  <si>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</si>
  <si>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</si>
  <si>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</si>
  <si>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</si>
  <si>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</si>
  <si>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</si>
  <si>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</si>
  <si>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</si>
  <si>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</si>
  <si>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</si>
  <si>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</si>
  <si>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</si>
  <si>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</si>
  <si>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</si>
  <si>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წლიური გეგმა</t>
  </si>
  <si>
    <t>სხვა შემოსავლები</t>
  </si>
  <si>
    <t>არაფინანსური აქტივების კლება</t>
  </si>
  <si>
    <t>სხვადასხვა მიმდინარე ხარჯები</t>
  </si>
  <si>
    <t>სხვადასხვა კაპიტალური ხარჯები</t>
  </si>
  <si>
    <t>ფინანსური აქტივების კლება</t>
  </si>
  <si>
    <t>თანხა ლარებში</t>
  </si>
  <si>
    <t>მ. შ მიზნობრივი გრანტი</t>
  </si>
  <si>
    <t xml:space="preserve">სახელმწიფო ბიუჯეტი </t>
  </si>
  <si>
    <t>კანონმდებლობით ნებადართული სხვა (საკუთარი) შემოსავლები/ გადასახდელები</t>
  </si>
  <si>
    <t>სულ სახელმწიფო ბიუჯეტი</t>
  </si>
  <si>
    <t>დანართი</t>
  </si>
  <si>
    <t>სსიპ - განათლების ხარისხის განვითარების ეროვნული ცენტრის  2018  წლის ნაერთი ბიუჯეტი</t>
  </si>
  <si>
    <t>პროფესიული და უმაღლესი განათლების დარგობრივი საბჭოების ადმინისტრაციული მხარდაჭერისა და შესაძლებლობების გაძლიერების ხელშეწყობის პროგრამა (ბიუჯეტი) ბრძანება N98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</si>
</sst>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a_r_i_-;\-* #,##0.00\ _L_a_r_i_-;_-* &quot;-&quot;??\ _L_a_r_i_-;_-@_-"/>
    <numFmt numFmtId="165" formatCode="_-* #,##0.0\ _L_a_r_i_-;\-* #,##0.0\ _L_a_r_i_-;_-* &quot;-&quot;??\ _L_a_r_i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color rgb="FF000000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Sylfaen"/>
      <family val="1"/>
    </font>
    <font>
      <b/>
      <sz val="15"/>
      <name val="Arial"/>
      <family val="2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5" fontId="3" fillId="0" borderId="0" xfId="3" applyNumberFormat="1" applyFont="1" applyFill="1" applyBorder="1"/>
    <xf numFmtId="165" fontId="8" fillId="0" borderId="0" xfId="3" applyNumberFormat="1" applyFont="1" applyFill="1" applyBorder="1"/>
    <xf numFmtId="0" fontId="3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3"/>
    </xf>
    <xf numFmtId="0" fontId="12" fillId="0" borderId="1" xfId="2" applyFont="1" applyFill="1" applyBorder="1" applyAlignment="1" applyProtection="1">
      <alignment horizontal="left" vertical="center" wrapText="1" indent="4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11" fillId="0" borderId="1" xfId="3" applyNumberFormat="1" applyFont="1" applyFill="1" applyBorder="1" applyAlignment="1">
      <alignment horizontal="center"/>
    </xf>
    <xf numFmtId="4" fontId="14" fillId="0" borderId="1" xfId="3" applyNumberFormat="1" applyFont="1" applyFill="1" applyBorder="1" applyAlignment="1" applyProtection="1">
      <alignment horizontal="center" vertical="center" wrapText="1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zoomScale="60" zoomScaleNormal="100" workbookViewId="0">
      <selection activeCell="H44" sqref="H44"/>
    </sheetView>
  </sheetViews>
  <sheetFormatPr defaultColWidth="9.140625" defaultRowHeight="18" x14ac:dyDescent="0.35"/>
  <cols>
    <col min="1" max="1" width="9.140625" style="6"/>
    <col min="2" max="2" width="62.28515625" style="1" customWidth="1"/>
    <col min="3" max="4" width="28.42578125" style="5" customWidth="1"/>
    <col min="5" max="8" width="28.42578125" style="4" customWidth="1"/>
    <col min="9" max="9" width="21.28515625" style="1" customWidth="1"/>
    <col min="10" max="16384" width="9.140625" style="1"/>
  </cols>
  <sheetData>
    <row r="1" spans="1:8" x14ac:dyDescent="0.35">
      <c r="B1" s="25" t="s">
        <v>51</v>
      </c>
      <c r="C1" s="25"/>
      <c r="D1" s="25"/>
      <c r="E1" s="25"/>
      <c r="F1" s="25"/>
      <c r="G1" s="25"/>
      <c r="H1" s="25"/>
    </row>
    <row r="2" spans="1:8" ht="47.25" customHeight="1" x14ac:dyDescent="0.35">
      <c r="B2" s="24" t="s">
        <v>52</v>
      </c>
      <c r="C2" s="24"/>
      <c r="D2" s="24"/>
      <c r="E2" s="24"/>
      <c r="F2" s="24"/>
      <c r="G2" s="24"/>
      <c r="H2" s="1"/>
    </row>
    <row r="3" spans="1:8" x14ac:dyDescent="0.35">
      <c r="B3" s="23" t="s">
        <v>46</v>
      </c>
      <c r="C3" s="23"/>
      <c r="D3" s="23"/>
      <c r="E3" s="23"/>
      <c r="F3" s="23"/>
      <c r="G3" s="23"/>
      <c r="H3" s="23"/>
    </row>
    <row r="4" spans="1:8" ht="237.75" customHeight="1" x14ac:dyDescent="0.35">
      <c r="B4" s="9" t="s">
        <v>0</v>
      </c>
      <c r="C4" s="8" t="s">
        <v>40</v>
      </c>
      <c r="D4" s="8" t="s">
        <v>50</v>
      </c>
      <c r="E4" s="8" t="s">
        <v>48</v>
      </c>
      <c r="F4" s="10" t="s">
        <v>53</v>
      </c>
      <c r="G4" s="10" t="s">
        <v>49</v>
      </c>
      <c r="H4" s="8" t="s">
        <v>47</v>
      </c>
    </row>
    <row r="5" spans="1:8" ht="21" customHeight="1" x14ac:dyDescent="0.35">
      <c r="A5" s="7" t="str">
        <f>IF((C5)&lt;&gt;0,"a","b")</f>
        <v>a</v>
      </c>
      <c r="B5" s="11" t="s">
        <v>38</v>
      </c>
      <c r="C5" s="17">
        <f>D5+G5+H5</f>
        <v>188699.11</v>
      </c>
      <c r="D5" s="17"/>
      <c r="E5" s="17"/>
      <c r="F5" s="17"/>
      <c r="G5" s="17">
        <v>145424.93</v>
      </c>
      <c r="H5" s="17">
        <v>43274.18</v>
      </c>
    </row>
    <row r="6" spans="1:8" s="2" customFormat="1" ht="20.25" x14ac:dyDescent="0.35">
      <c r="A6" s="7" t="str">
        <f t="shared" ref="A6:A49" si="0">IF((C6)&lt;&gt;0,"a","b")</f>
        <v>a</v>
      </c>
      <c r="B6" s="12" t="s">
        <v>2</v>
      </c>
      <c r="C6" s="22">
        <f>D6+G6+H6</f>
        <v>5010000</v>
      </c>
      <c r="D6" s="18">
        <f>E6+F6</f>
        <v>2900000</v>
      </c>
      <c r="E6" s="18">
        <f>E7+E8+E9+E10</f>
        <v>2715725</v>
      </c>
      <c r="F6" s="18">
        <f>F7+F8+F9+F10</f>
        <v>184275</v>
      </c>
      <c r="G6" s="18">
        <f>G7+G8+G9+G10</f>
        <v>2110000</v>
      </c>
      <c r="H6" s="18">
        <f>H7+H8+H9+H10</f>
        <v>0</v>
      </c>
    </row>
    <row r="7" spans="1:8" ht="20.25" x14ac:dyDescent="0.35">
      <c r="A7" s="7" t="str">
        <f t="shared" si="0"/>
        <v>a</v>
      </c>
      <c r="B7" s="13" t="s">
        <v>41</v>
      </c>
      <c r="C7" s="17">
        <f>D7+G7+H7</f>
        <v>5010000</v>
      </c>
      <c r="D7" s="19">
        <f>E7+F7</f>
        <v>2900000</v>
      </c>
      <c r="E7" s="19">
        <v>2715725</v>
      </c>
      <c r="F7" s="19">
        <v>184275</v>
      </c>
      <c r="G7" s="19">
        <v>2110000</v>
      </c>
      <c r="H7" s="19"/>
    </row>
    <row r="8" spans="1:8" ht="20.25" x14ac:dyDescent="0.35">
      <c r="A8" s="7" t="str">
        <f t="shared" si="0"/>
        <v>b</v>
      </c>
      <c r="B8" s="13" t="s">
        <v>1</v>
      </c>
      <c r="C8" s="17">
        <f>D8+G8+H8</f>
        <v>0</v>
      </c>
      <c r="D8" s="21"/>
      <c r="E8" s="19"/>
      <c r="F8" s="19"/>
      <c r="G8" s="19"/>
      <c r="H8" s="19"/>
    </row>
    <row r="9" spans="1:8" s="3" customFormat="1" ht="20.25" x14ac:dyDescent="0.35">
      <c r="A9" s="7" t="str">
        <f t="shared" si="0"/>
        <v>b</v>
      </c>
      <c r="B9" s="13" t="s">
        <v>42</v>
      </c>
      <c r="C9" s="17"/>
      <c r="D9" s="21"/>
      <c r="E9" s="17"/>
      <c r="F9" s="17"/>
      <c r="G9" s="17"/>
      <c r="H9" s="17"/>
    </row>
    <row r="10" spans="1:8" s="3" customFormat="1" ht="20.25" x14ac:dyDescent="0.35">
      <c r="A10" s="7" t="str">
        <f t="shared" si="0"/>
        <v>b</v>
      </c>
      <c r="B10" s="13" t="s">
        <v>45</v>
      </c>
      <c r="C10" s="17"/>
      <c r="D10" s="21"/>
      <c r="E10" s="20"/>
      <c r="F10" s="20"/>
      <c r="G10" s="20"/>
      <c r="H10" s="20"/>
    </row>
    <row r="11" spans="1:8" s="2" customFormat="1" ht="20.25" x14ac:dyDescent="0.35">
      <c r="A11" s="7" t="str">
        <f t="shared" si="0"/>
        <v>a</v>
      </c>
      <c r="B11" s="12" t="s">
        <v>3</v>
      </c>
      <c r="C11" s="22">
        <f>D11+G11+H11</f>
        <v>5158419.18</v>
      </c>
      <c r="D11" s="18">
        <f>E11+F11</f>
        <v>2900000</v>
      </c>
      <c r="E11" s="18">
        <f t="shared" ref="E11:G11" si="1">E12+E38+E46+E47</f>
        <v>2715725</v>
      </c>
      <c r="F11" s="18">
        <f t="shared" ref="F11" si="2">F12+F38+F46+F47</f>
        <v>184275</v>
      </c>
      <c r="G11" s="18">
        <f t="shared" si="1"/>
        <v>2215145</v>
      </c>
      <c r="H11" s="18">
        <f t="shared" ref="H11" si="3">H12+H38+H46+H47</f>
        <v>43274.18</v>
      </c>
    </row>
    <row r="12" spans="1:8" s="3" customFormat="1" ht="20.25" x14ac:dyDescent="0.35">
      <c r="A12" s="7" t="str">
        <f t="shared" si="0"/>
        <v>a</v>
      </c>
      <c r="B12" s="14" t="s">
        <v>4</v>
      </c>
      <c r="C12" s="17">
        <f>D12+G12+H12</f>
        <v>5039774.18</v>
      </c>
      <c r="D12" s="17">
        <f>E12+F12</f>
        <v>2890000</v>
      </c>
      <c r="E12" s="17">
        <f>E13+E20+E31+E32+E33+E34+E35</f>
        <v>2705725</v>
      </c>
      <c r="F12" s="17">
        <f>F13+F20+F31+F32+F33+F34+F35</f>
        <v>184275</v>
      </c>
      <c r="G12" s="17">
        <f>G13+G20+G31+G32+G33+G34+G35</f>
        <v>2106500</v>
      </c>
      <c r="H12" s="17">
        <f>H13+H20+H31+H32+H33+H34+H35</f>
        <v>43274.18</v>
      </c>
    </row>
    <row r="13" spans="1:8" s="3" customFormat="1" ht="20.25" x14ac:dyDescent="0.35">
      <c r="A13" s="7" t="str">
        <f t="shared" si="0"/>
        <v>a</v>
      </c>
      <c r="B13" s="15" t="s">
        <v>5</v>
      </c>
      <c r="C13" s="17">
        <f>D13+G13+H13</f>
        <v>1371000</v>
      </c>
      <c r="D13" s="17">
        <f>E13+F13</f>
        <v>695000</v>
      </c>
      <c r="E13" s="17">
        <f t="shared" ref="E13:G13" si="4">SUM(E14:E19)</f>
        <v>695000</v>
      </c>
      <c r="F13" s="17">
        <f t="shared" ref="F13" si="5">SUM(F14:F19)</f>
        <v>0</v>
      </c>
      <c r="G13" s="17">
        <f t="shared" si="4"/>
        <v>676000</v>
      </c>
      <c r="H13" s="17">
        <f>SUM(H14:H19)</f>
        <v>0</v>
      </c>
    </row>
    <row r="14" spans="1:8" ht="20.25" x14ac:dyDescent="0.35">
      <c r="A14" s="7" t="str">
        <f t="shared" si="0"/>
        <v>a</v>
      </c>
      <c r="B14" s="16" t="s">
        <v>6</v>
      </c>
      <c r="C14" s="17">
        <f>D14+G14+H14</f>
        <v>1346400</v>
      </c>
      <c r="D14" s="19">
        <f>E14+F14</f>
        <v>694980</v>
      </c>
      <c r="E14" s="19">
        <v>694980</v>
      </c>
      <c r="F14" s="19"/>
      <c r="G14" s="19">
        <v>651420</v>
      </c>
      <c r="H14" s="19"/>
    </row>
    <row r="15" spans="1:8" ht="20.25" x14ac:dyDescent="0.35">
      <c r="A15" s="7" t="str">
        <f t="shared" si="0"/>
        <v>b</v>
      </c>
      <c r="B15" s="16" t="s">
        <v>7</v>
      </c>
      <c r="C15" s="17"/>
      <c r="D15" s="19"/>
      <c r="E15" s="19"/>
      <c r="F15" s="19"/>
      <c r="G15" s="19"/>
      <c r="H15" s="19"/>
    </row>
    <row r="16" spans="1:8" ht="20.25" x14ac:dyDescent="0.35">
      <c r="A16" s="7" t="str">
        <f t="shared" si="0"/>
        <v>a</v>
      </c>
      <c r="B16" s="16" t="s">
        <v>8</v>
      </c>
      <c r="C16" s="17">
        <f>D16+G16+H16</f>
        <v>24600</v>
      </c>
      <c r="D16" s="19">
        <f t="shared" ref="D15:D16" si="6">E16+F16</f>
        <v>20</v>
      </c>
      <c r="E16" s="19">
        <v>20</v>
      </c>
      <c r="F16" s="19"/>
      <c r="G16" s="19">
        <v>24580</v>
      </c>
      <c r="H16" s="19"/>
    </row>
    <row r="17" spans="1:8" ht="20.25" x14ac:dyDescent="0.35">
      <c r="A17" s="7" t="str">
        <f t="shared" si="0"/>
        <v>b</v>
      </c>
      <c r="B17" s="16" t="s">
        <v>9</v>
      </c>
      <c r="C17" s="17"/>
      <c r="D17" s="19"/>
      <c r="E17" s="19"/>
      <c r="F17" s="19"/>
      <c r="G17" s="19"/>
      <c r="H17" s="19"/>
    </row>
    <row r="18" spans="1:8" ht="20.25" x14ac:dyDescent="0.35">
      <c r="A18" s="7" t="str">
        <f t="shared" si="0"/>
        <v>b</v>
      </c>
      <c r="B18" s="16" t="s">
        <v>10</v>
      </c>
      <c r="C18" s="17"/>
      <c r="D18" s="19"/>
      <c r="E18" s="19"/>
      <c r="F18" s="19"/>
      <c r="G18" s="19"/>
      <c r="H18" s="19"/>
    </row>
    <row r="19" spans="1:8" ht="20.25" x14ac:dyDescent="0.35">
      <c r="A19" s="7" t="str">
        <f t="shared" si="0"/>
        <v>b</v>
      </c>
      <c r="B19" s="16" t="s">
        <v>11</v>
      </c>
      <c r="C19" s="17"/>
      <c r="D19" s="21"/>
      <c r="E19" s="19"/>
      <c r="F19" s="19"/>
      <c r="G19" s="19"/>
      <c r="H19" s="19"/>
    </row>
    <row r="20" spans="1:8" s="3" customFormat="1" ht="20.25" x14ac:dyDescent="0.35">
      <c r="A20" s="7" t="str">
        <f t="shared" si="0"/>
        <v>a</v>
      </c>
      <c r="B20" s="15" t="s">
        <v>12</v>
      </c>
      <c r="C20" s="17">
        <f>D20+G20+H20</f>
        <v>3051774.18</v>
      </c>
      <c r="D20" s="17">
        <f>E20+F20</f>
        <v>2050000</v>
      </c>
      <c r="E20" s="17">
        <f>SUM(E21:E30)</f>
        <v>1867725</v>
      </c>
      <c r="F20" s="17">
        <f>SUM(F21:F30)</f>
        <v>182275</v>
      </c>
      <c r="G20" s="17">
        <f>SUM(G21:G30)</f>
        <v>958500</v>
      </c>
      <c r="H20" s="17">
        <f>SUM(H21:H30)</f>
        <v>43274.18</v>
      </c>
    </row>
    <row r="21" spans="1:8" ht="20.25" x14ac:dyDescent="0.35">
      <c r="A21" s="7" t="str">
        <f t="shared" si="0"/>
        <v>a</v>
      </c>
      <c r="B21" s="16" t="s">
        <v>13</v>
      </c>
      <c r="C21" s="17">
        <f>D21+G21+H21</f>
        <v>2268766.4700000002</v>
      </c>
      <c r="D21" s="19">
        <f>E21+F21</f>
        <v>1475730</v>
      </c>
      <c r="E21" s="19">
        <v>1301355</v>
      </c>
      <c r="F21" s="19">
        <v>174375</v>
      </c>
      <c r="G21" s="19">
        <v>760000</v>
      </c>
      <c r="H21" s="19">
        <v>33036.47</v>
      </c>
    </row>
    <row r="22" spans="1:8" ht="20.25" x14ac:dyDescent="0.35">
      <c r="A22" s="7" t="str">
        <f t="shared" si="0"/>
        <v>a</v>
      </c>
      <c r="B22" s="16" t="s">
        <v>14</v>
      </c>
      <c r="C22" s="17">
        <f>D22+G22+H22</f>
        <v>178206.2</v>
      </c>
      <c r="D22" s="19">
        <f t="shared" ref="D22:D24" si="7">E22+F22</f>
        <v>118000</v>
      </c>
      <c r="E22" s="19">
        <v>118000</v>
      </c>
      <c r="F22" s="19"/>
      <c r="G22" s="19">
        <v>50000</v>
      </c>
      <c r="H22" s="19">
        <v>10206.200000000001</v>
      </c>
    </row>
    <row r="23" spans="1:8" ht="24.75" customHeight="1" x14ac:dyDescent="0.35">
      <c r="A23" s="7" t="str">
        <f t="shared" si="0"/>
        <v>a</v>
      </c>
      <c r="B23" s="16" t="s">
        <v>15</v>
      </c>
      <c r="C23" s="17">
        <f>D23+G23+H23</f>
        <v>338000</v>
      </c>
      <c r="D23" s="19">
        <f t="shared" si="7"/>
        <v>261000</v>
      </c>
      <c r="E23" s="19">
        <v>261000</v>
      </c>
      <c r="F23" s="19"/>
      <c r="G23" s="19">
        <v>77000</v>
      </c>
      <c r="H23" s="19"/>
    </row>
    <row r="24" spans="1:8" ht="20.25" x14ac:dyDescent="0.35">
      <c r="A24" s="7" t="str">
        <f t="shared" si="0"/>
        <v>a</v>
      </c>
      <c r="B24" s="16" t="s">
        <v>16</v>
      </c>
      <c r="C24" s="17">
        <f>D24+G24+H24</f>
        <v>96900</v>
      </c>
      <c r="D24" s="19">
        <f t="shared" si="7"/>
        <v>51900</v>
      </c>
      <c r="E24" s="19">
        <v>44000</v>
      </c>
      <c r="F24" s="19">
        <v>7900</v>
      </c>
      <c r="G24" s="19">
        <v>45000</v>
      </c>
      <c r="H24" s="19"/>
    </row>
    <row r="25" spans="1:8" ht="20.25" x14ac:dyDescent="0.35">
      <c r="A25" s="7" t="str">
        <f t="shared" si="0"/>
        <v>b</v>
      </c>
      <c r="B25" s="16" t="s">
        <v>17</v>
      </c>
      <c r="C25" s="17"/>
      <c r="D25" s="21"/>
      <c r="E25" s="19"/>
      <c r="F25" s="19"/>
      <c r="G25" s="19"/>
      <c r="H25" s="19"/>
    </row>
    <row r="26" spans="1:8" ht="20.25" x14ac:dyDescent="0.35">
      <c r="A26" s="7" t="str">
        <f t="shared" si="0"/>
        <v>b</v>
      </c>
      <c r="B26" s="16" t="s">
        <v>18</v>
      </c>
      <c r="C26" s="17"/>
      <c r="D26" s="21"/>
      <c r="E26" s="19"/>
      <c r="F26" s="19"/>
      <c r="G26" s="19"/>
      <c r="H26" s="19"/>
    </row>
    <row r="27" spans="1:8" ht="36" x14ac:dyDescent="0.35">
      <c r="A27" s="7" t="str">
        <f t="shared" si="0"/>
        <v>b</v>
      </c>
      <c r="B27" s="16" t="s">
        <v>19</v>
      </c>
      <c r="C27" s="17"/>
      <c r="D27" s="21"/>
      <c r="E27" s="19"/>
      <c r="F27" s="19"/>
      <c r="G27" s="19"/>
      <c r="H27" s="19"/>
    </row>
    <row r="28" spans="1:8" ht="36" x14ac:dyDescent="0.35">
      <c r="A28" s="7" t="str">
        <f t="shared" si="0"/>
        <v>a</v>
      </c>
      <c r="B28" s="16" t="s">
        <v>20</v>
      </c>
      <c r="C28" s="17">
        <f>D28+G28+H28</f>
        <v>39690</v>
      </c>
      <c r="D28" s="19">
        <f>E28+F28</f>
        <v>37190</v>
      </c>
      <c r="E28" s="19">
        <v>37190</v>
      </c>
      <c r="F28" s="19"/>
      <c r="G28" s="19">
        <v>2500</v>
      </c>
      <c r="H28" s="19"/>
    </row>
    <row r="29" spans="1:8" ht="41.25" customHeight="1" x14ac:dyDescent="0.35">
      <c r="A29" s="7" t="str">
        <f t="shared" si="0"/>
        <v>b</v>
      </c>
      <c r="B29" s="16" t="s">
        <v>21</v>
      </c>
      <c r="C29" s="17"/>
      <c r="D29" s="19"/>
      <c r="E29" s="19"/>
      <c r="F29" s="19"/>
      <c r="G29" s="19"/>
      <c r="H29" s="19"/>
    </row>
    <row r="30" spans="1:8" ht="23.25" customHeight="1" x14ac:dyDescent="0.35">
      <c r="A30" s="7" t="str">
        <f t="shared" si="0"/>
        <v>a</v>
      </c>
      <c r="B30" s="16" t="s">
        <v>22</v>
      </c>
      <c r="C30" s="17">
        <f>D30+G30+H30</f>
        <v>130211.51</v>
      </c>
      <c r="D30" s="19">
        <f>E30+F30</f>
        <v>106180</v>
      </c>
      <c r="E30" s="19">
        <v>106180</v>
      </c>
      <c r="F30" s="19"/>
      <c r="G30" s="19">
        <v>24000</v>
      </c>
      <c r="H30" s="19">
        <v>31.51</v>
      </c>
    </row>
    <row r="31" spans="1:8" s="3" customFormat="1" ht="20.25" x14ac:dyDescent="0.35">
      <c r="A31" s="7" t="str">
        <f t="shared" si="0"/>
        <v>b</v>
      </c>
      <c r="B31" s="15" t="s">
        <v>23</v>
      </c>
      <c r="C31" s="17"/>
      <c r="D31" s="21"/>
      <c r="E31" s="17"/>
      <c r="F31" s="17"/>
      <c r="G31" s="17"/>
      <c r="H31" s="17"/>
    </row>
    <row r="32" spans="1:8" s="3" customFormat="1" ht="20.25" x14ac:dyDescent="0.35">
      <c r="A32" s="7" t="str">
        <f t="shared" si="0"/>
        <v>b</v>
      </c>
      <c r="B32" s="15" t="s">
        <v>24</v>
      </c>
      <c r="C32" s="17"/>
      <c r="D32" s="21"/>
      <c r="E32" s="17"/>
      <c r="F32" s="17"/>
      <c r="G32" s="17"/>
      <c r="H32" s="17"/>
    </row>
    <row r="33" spans="1:8" s="3" customFormat="1" ht="20.25" x14ac:dyDescent="0.35">
      <c r="A33" s="7" t="str">
        <f t="shared" si="0"/>
        <v>a</v>
      </c>
      <c r="B33" s="15" t="s">
        <v>1</v>
      </c>
      <c r="C33" s="17">
        <f>D33+G33+H33</f>
        <v>321000</v>
      </c>
      <c r="D33" s="17">
        <f>E33+F33</f>
        <v>110000</v>
      </c>
      <c r="E33" s="17">
        <v>110000</v>
      </c>
      <c r="F33" s="17"/>
      <c r="G33" s="17">
        <v>211000</v>
      </c>
      <c r="H33" s="17"/>
    </row>
    <row r="34" spans="1:8" s="3" customFormat="1" ht="20.25" x14ac:dyDescent="0.35">
      <c r="A34" s="7" t="str">
        <f t="shared" si="0"/>
        <v>a</v>
      </c>
      <c r="B34" s="15" t="s">
        <v>25</v>
      </c>
      <c r="C34" s="17">
        <f>D34+G34+H34</f>
        <v>41000</v>
      </c>
      <c r="D34" s="17">
        <f>E34+F34</f>
        <v>30000</v>
      </c>
      <c r="E34" s="17">
        <v>28000</v>
      </c>
      <c r="F34" s="17">
        <v>2000</v>
      </c>
      <c r="G34" s="17">
        <v>11000</v>
      </c>
      <c r="H34" s="17">
        <v>0</v>
      </c>
    </row>
    <row r="35" spans="1:8" s="3" customFormat="1" ht="20.25" x14ac:dyDescent="0.35">
      <c r="A35" s="7" t="str">
        <f t="shared" si="0"/>
        <v>a</v>
      </c>
      <c r="B35" s="15" t="s">
        <v>26</v>
      </c>
      <c r="C35" s="17">
        <f>D35+G35+H35</f>
        <v>255000</v>
      </c>
      <c r="D35" s="17">
        <f t="shared" ref="D35:D36" si="8">E35+F35</f>
        <v>5000</v>
      </c>
      <c r="E35" s="17">
        <f>E36+E37</f>
        <v>5000</v>
      </c>
      <c r="F35" s="17">
        <f>F36+F37</f>
        <v>0</v>
      </c>
      <c r="G35" s="17">
        <f>G36+G37</f>
        <v>250000</v>
      </c>
      <c r="H35" s="17">
        <f>H36+H37</f>
        <v>0</v>
      </c>
    </row>
    <row r="36" spans="1:8" s="3" customFormat="1" ht="20.25" x14ac:dyDescent="0.35">
      <c r="A36" s="7" t="str">
        <f t="shared" si="0"/>
        <v>a</v>
      </c>
      <c r="B36" s="16" t="s">
        <v>43</v>
      </c>
      <c r="C36" s="17">
        <f>D36+G36+H36</f>
        <v>255000</v>
      </c>
      <c r="D36" s="17">
        <f t="shared" si="8"/>
        <v>5000</v>
      </c>
      <c r="E36" s="17">
        <v>5000</v>
      </c>
      <c r="F36" s="17"/>
      <c r="G36" s="17">
        <v>250000</v>
      </c>
      <c r="H36" s="17"/>
    </row>
    <row r="37" spans="1:8" s="3" customFormat="1" ht="20.25" x14ac:dyDescent="0.35">
      <c r="A37" s="7" t="str">
        <f t="shared" si="0"/>
        <v>b</v>
      </c>
      <c r="B37" s="16" t="s">
        <v>44</v>
      </c>
      <c r="C37" s="17"/>
      <c r="D37" s="17"/>
      <c r="E37" s="17"/>
      <c r="F37" s="17"/>
      <c r="G37" s="17"/>
      <c r="H37" s="17"/>
    </row>
    <row r="38" spans="1:8" s="3" customFormat="1" ht="20.25" x14ac:dyDescent="0.35">
      <c r="A38" s="7" t="str">
        <f t="shared" si="0"/>
        <v>a</v>
      </c>
      <c r="B38" s="14" t="s">
        <v>27</v>
      </c>
      <c r="C38" s="17">
        <f>D38+G38+H38</f>
        <v>118645</v>
      </c>
      <c r="D38" s="17">
        <f>E38+F38</f>
        <v>10000</v>
      </c>
      <c r="E38" s="17">
        <f t="shared" ref="E38:G38" si="9">E39+E43+E44+E45</f>
        <v>10000</v>
      </c>
      <c r="F38" s="17">
        <f t="shared" ref="F38" si="10">F39+F43+F44+F45</f>
        <v>0</v>
      </c>
      <c r="G38" s="17">
        <f t="shared" si="9"/>
        <v>108645</v>
      </c>
      <c r="H38" s="17">
        <f t="shared" ref="H38" si="11">H39+H43+H44+H45</f>
        <v>0</v>
      </c>
    </row>
    <row r="39" spans="1:8" s="3" customFormat="1" ht="20.25" x14ac:dyDescent="0.35">
      <c r="A39" s="7" t="str">
        <f t="shared" si="0"/>
        <v>a</v>
      </c>
      <c r="B39" s="15" t="s">
        <v>28</v>
      </c>
      <c r="C39" s="17">
        <f>D39+G39+H39</f>
        <v>118645</v>
      </c>
      <c r="D39" s="17">
        <f>E39+F39</f>
        <v>10000</v>
      </c>
      <c r="E39" s="17">
        <f t="shared" ref="E39:G39" si="12">SUM(E40:E42)</f>
        <v>10000</v>
      </c>
      <c r="F39" s="17">
        <f t="shared" ref="F39" si="13">SUM(F40:F42)</f>
        <v>0</v>
      </c>
      <c r="G39" s="17">
        <f t="shared" si="12"/>
        <v>108645</v>
      </c>
      <c r="H39" s="17">
        <f t="shared" ref="H39" si="14">SUM(H40:H42)</f>
        <v>0</v>
      </c>
    </row>
    <row r="40" spans="1:8" ht="20.25" x14ac:dyDescent="0.35">
      <c r="A40" s="7" t="str">
        <f t="shared" si="0"/>
        <v>b</v>
      </c>
      <c r="B40" s="16" t="s">
        <v>29</v>
      </c>
      <c r="C40" s="17"/>
      <c r="D40" s="17"/>
      <c r="E40" s="19"/>
      <c r="F40" s="19"/>
      <c r="G40" s="19"/>
      <c r="H40" s="19"/>
    </row>
    <row r="41" spans="1:8" ht="20.25" x14ac:dyDescent="0.35">
      <c r="A41" s="7" t="str">
        <f t="shared" si="0"/>
        <v>a</v>
      </c>
      <c r="B41" s="16" t="s">
        <v>30</v>
      </c>
      <c r="C41" s="17">
        <f>D41+G41+H41</f>
        <v>10000</v>
      </c>
      <c r="D41" s="19">
        <f>E41+F41</f>
        <v>10000</v>
      </c>
      <c r="E41" s="19">
        <v>10000</v>
      </c>
      <c r="F41" s="19"/>
      <c r="G41" s="19"/>
      <c r="H41" s="19"/>
    </row>
    <row r="42" spans="1:8" ht="20.25" x14ac:dyDescent="0.35">
      <c r="A42" s="7" t="str">
        <f t="shared" si="0"/>
        <v>a</v>
      </c>
      <c r="B42" s="16" t="s">
        <v>31</v>
      </c>
      <c r="C42" s="17">
        <f t="shared" ref="C42:C45" si="15">D42+G42+H42</f>
        <v>108645</v>
      </c>
      <c r="D42" s="19"/>
      <c r="E42" s="19"/>
      <c r="F42" s="19"/>
      <c r="G42" s="19">
        <v>108645</v>
      </c>
      <c r="H42" s="19"/>
    </row>
    <row r="43" spans="1:8" s="3" customFormat="1" ht="20.25" x14ac:dyDescent="0.35">
      <c r="A43" s="7" t="str">
        <f t="shared" si="0"/>
        <v>b</v>
      </c>
      <c r="B43" s="15" t="s">
        <v>32</v>
      </c>
      <c r="C43" s="17"/>
      <c r="D43" s="19"/>
      <c r="E43" s="17"/>
      <c r="F43" s="17"/>
      <c r="G43" s="17"/>
      <c r="H43" s="17"/>
    </row>
    <row r="44" spans="1:8" s="3" customFormat="1" ht="20.25" x14ac:dyDescent="0.35">
      <c r="A44" s="7" t="str">
        <f t="shared" si="0"/>
        <v>b</v>
      </c>
      <c r="B44" s="15" t="s">
        <v>33</v>
      </c>
      <c r="C44" s="17"/>
      <c r="D44" s="17"/>
      <c r="E44" s="17"/>
      <c r="F44" s="17"/>
      <c r="G44" s="17"/>
      <c r="H44" s="17"/>
    </row>
    <row r="45" spans="1:8" s="3" customFormat="1" ht="20.25" x14ac:dyDescent="0.35">
      <c r="A45" s="7" t="str">
        <f t="shared" si="0"/>
        <v>b</v>
      </c>
      <c r="B45" s="15" t="s">
        <v>34</v>
      </c>
      <c r="C45" s="17"/>
      <c r="D45" s="17"/>
      <c r="E45" s="17"/>
      <c r="F45" s="17"/>
      <c r="G45" s="17"/>
      <c r="H45" s="17"/>
    </row>
    <row r="46" spans="1:8" s="3" customFormat="1" ht="20.25" x14ac:dyDescent="0.35">
      <c r="A46" s="7" t="str">
        <f t="shared" si="0"/>
        <v>b</v>
      </c>
      <c r="B46" s="14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s="3" customFormat="1" ht="20.25" x14ac:dyDescent="0.35">
      <c r="A47" s="7" t="str">
        <f t="shared" si="0"/>
        <v>b</v>
      </c>
      <c r="B47" s="14" t="s">
        <v>36</v>
      </c>
      <c r="C47" s="17">
        <f>D47+G47+H47</f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s="2" customFormat="1" ht="20.25" x14ac:dyDescent="0.35">
      <c r="A48" s="7" t="str">
        <f t="shared" si="0"/>
        <v>a</v>
      </c>
      <c r="B48" s="12" t="s">
        <v>37</v>
      </c>
      <c r="C48" s="22">
        <f>D48+G48+H48</f>
        <v>-148419.18</v>
      </c>
      <c r="D48" s="18">
        <f>E48+F48</f>
        <v>0</v>
      </c>
      <c r="E48" s="18">
        <f>E6-E11</f>
        <v>0</v>
      </c>
      <c r="F48" s="18">
        <f>F6-F11</f>
        <v>0</v>
      </c>
      <c r="G48" s="18">
        <f>G6-G11</f>
        <v>-105145</v>
      </c>
      <c r="H48" s="18">
        <f>H6-H11</f>
        <v>-43274.18</v>
      </c>
    </row>
    <row r="49" spans="1:8" s="2" customFormat="1" ht="20.25" x14ac:dyDescent="0.35">
      <c r="A49" s="7" t="str">
        <f t="shared" si="0"/>
        <v>a</v>
      </c>
      <c r="B49" s="12" t="s">
        <v>39</v>
      </c>
      <c r="C49" s="22">
        <f>D49+G49+H49</f>
        <v>40279.929999999993</v>
      </c>
      <c r="D49" s="18">
        <f>E49+F49</f>
        <v>0</v>
      </c>
      <c r="E49" s="18">
        <f>E5+E48</f>
        <v>0</v>
      </c>
      <c r="F49" s="18">
        <f>F5+F48</f>
        <v>0</v>
      </c>
      <c r="G49" s="18">
        <f>G5+G48</f>
        <v>40279.929999999993</v>
      </c>
      <c r="H49" s="18">
        <f>H5+H48</f>
        <v>0</v>
      </c>
    </row>
    <row r="50" spans="1:8" x14ac:dyDescent="0.35">
      <c r="C50" s="4"/>
      <c r="D50" s="4"/>
    </row>
    <row r="51" spans="1:8" x14ac:dyDescent="0.35">
      <c r="C51" s="4"/>
      <c r="D51" s="4"/>
    </row>
    <row r="52" spans="1:8" x14ac:dyDescent="0.35">
      <c r="C52" s="4"/>
      <c r="D52" s="4"/>
    </row>
  </sheetData>
  <autoFilter ref="A4:G49"/>
  <mergeCells count="3">
    <mergeCell ref="B3:H3"/>
    <mergeCell ref="B2:G2"/>
    <mergeCell ref="B1:H1"/>
  </mergeCells>
  <printOptions horizontalCentered="1"/>
  <pageMargins left="0" right="0" top="0" bottom="0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</vt:lpstr>
      <vt:lpstr>'დანართი N5'!Print_Area</vt:lpstr>
      <vt:lpstr>'დანართი N5'!Print_Titles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2018-02-21T06:40:00Z</dcterms:modified>
</cp:coreProperties>
</file>