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345" windowWidth="12000" windowHeight="9195" tabRatio="645"/>
  </bookViews>
  <sheets>
    <sheet name="დანართი N5" sheetId="16" r:id="rId1"/>
  </sheets>
  <definedNames>
    <definedName name="_xlnm._FilterDatabase" localSheetId="0" hidden="1">'დანართი N5'!$A$7:$E$52</definedName>
    <definedName name="_xlnm.Print_Area" localSheetId="0">'დანართი N5'!$B$1:$E$52</definedName>
    <definedName name="_xlnm.Print_Titles" localSheetId="0">'დანართი N5'!$7:$7</definedName>
  </definedNames>
  <calcPr calcId="152511"/>
</workbook>
</file>

<file path=xl/calcChain.xml><?xml version="1.0" encoding="utf-8"?>
<calcChain xmlns="http://schemas.openxmlformats.org/spreadsheetml/2006/main">
  <c r="C8" i="16" l="1"/>
  <c r="D38" i="16" l="1"/>
  <c r="E9" i="16" l="1"/>
  <c r="D9" i="16"/>
  <c r="E38" i="16" l="1"/>
  <c r="C39" i="16"/>
  <c r="A39" i="16" s="1"/>
  <c r="C40" i="16"/>
  <c r="A40" i="16" s="1"/>
  <c r="C11" i="16"/>
  <c r="A11" i="16" s="1"/>
  <c r="C9" i="16"/>
  <c r="A8" i="16" l="1"/>
  <c r="C10" i="16" l="1"/>
  <c r="A10" i="16" s="1"/>
  <c r="C12" i="16"/>
  <c r="A12" i="16" s="1"/>
  <c r="C13" i="16"/>
  <c r="A13" i="16" s="1"/>
  <c r="C17" i="16"/>
  <c r="A17" i="16" s="1"/>
  <c r="C18" i="16"/>
  <c r="A18" i="16" s="1"/>
  <c r="C19" i="16"/>
  <c r="A19" i="16" s="1"/>
  <c r="C20" i="16"/>
  <c r="A20" i="16" s="1"/>
  <c r="C21" i="16"/>
  <c r="A21" i="16" s="1"/>
  <c r="C22" i="16"/>
  <c r="A22" i="16" s="1"/>
  <c r="C24" i="16"/>
  <c r="A24" i="16" s="1"/>
  <c r="C25" i="16"/>
  <c r="A25" i="16" s="1"/>
  <c r="C26" i="16"/>
  <c r="A26" i="16" s="1"/>
  <c r="C27" i="16"/>
  <c r="A27" i="16" s="1"/>
  <c r="C28" i="16"/>
  <c r="A28" i="16" s="1"/>
  <c r="C29" i="16"/>
  <c r="A29" i="16" s="1"/>
  <c r="C30" i="16"/>
  <c r="A30" i="16" s="1"/>
  <c r="C31" i="16"/>
  <c r="A31" i="16" s="1"/>
  <c r="C32" i="16"/>
  <c r="A32" i="16" s="1"/>
  <c r="C33" i="16"/>
  <c r="A33" i="16" s="1"/>
  <c r="C34" i="16"/>
  <c r="A34" i="16" s="1"/>
  <c r="C35" i="16"/>
  <c r="A35" i="16" s="1"/>
  <c r="C36" i="16"/>
  <c r="A36" i="16" s="1"/>
  <c r="C37" i="16"/>
  <c r="A37" i="16" s="1"/>
  <c r="C38" i="16"/>
  <c r="A38" i="16" s="1"/>
  <c r="C43" i="16"/>
  <c r="A43" i="16" s="1"/>
  <c r="C44" i="16"/>
  <c r="A44" i="16" s="1"/>
  <c r="C45" i="16"/>
  <c r="A45" i="16" s="1"/>
  <c r="C46" i="16"/>
  <c r="A46" i="16" s="1"/>
  <c r="C47" i="16"/>
  <c r="A47" i="16" s="1"/>
  <c r="C48" i="16"/>
  <c r="A48" i="16" s="1"/>
  <c r="C49" i="16"/>
  <c r="A49" i="16" s="1"/>
  <c r="C50" i="16"/>
  <c r="A50" i="16" s="1"/>
  <c r="E42" i="16"/>
  <c r="E41" i="16" s="1"/>
  <c r="D42" i="16"/>
  <c r="E23" i="16"/>
  <c r="D23" i="16"/>
  <c r="E16" i="16"/>
  <c r="D16" i="16"/>
  <c r="C23" i="16" l="1"/>
  <c r="A23" i="16" s="1"/>
  <c r="C16" i="16"/>
  <c r="A16" i="16" s="1"/>
  <c r="C42" i="16"/>
  <c r="A42" i="16" s="1"/>
  <c r="D15" i="16"/>
  <c r="D41" i="16"/>
  <c r="C41" i="16" s="1"/>
  <c r="A41" i="16" s="1"/>
  <c r="E15" i="16"/>
  <c r="E14" i="16" s="1"/>
  <c r="E51" i="16" s="1"/>
  <c r="E52" i="16" s="1"/>
  <c r="A9" i="16" l="1"/>
  <c r="D14" i="16"/>
  <c r="C15" i="16"/>
  <c r="A15" i="16" s="1"/>
  <c r="C14" i="16" l="1"/>
  <c r="A14" i="16" s="1"/>
  <c r="D51" i="16"/>
  <c r="D52" i="16" s="1"/>
  <c r="C52" i="16" s="1"/>
  <c r="A52" i="16" s="1"/>
  <c r="C51" i="16" l="1"/>
  <c r="A51" i="16" s="1"/>
</calcChain>
</file>

<file path=xl/sharedStrings.xml><?xml version="1.0" encoding="utf-8"?>
<sst xmlns="http://schemas.openxmlformats.org/spreadsheetml/2006/main" count="56" uniqueCount="55">
  <si>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</si>
  <si>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</si>
  <si>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</si>
  <si>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</si>
  <si>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</si>
  <si>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</si>
  <si>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</si>
  <si>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</si>
  <si>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</si>
  <si>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</si>
  <si>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</si>
  <si>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</si>
  <si>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</si>
  <si>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</si>
  <si>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</si>
  <si>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</si>
  <si>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</si>
  <si>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</si>
  <si>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</si>
  <si>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</si>
  <si>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</si>
  <si>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</si>
  <si>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</si>
  <si>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</si>
  <si>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</si>
  <si>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</si>
  <si>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</si>
  <si>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</si>
  <si>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</si>
  <si>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</si>
  <si>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</si>
  <si>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</si>
  <si>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</si>
  <si>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</si>
  <si>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</si>
  <si>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</si>
  <si>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</si>
  <si>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</si>
  <si>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</si>
  <si>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</si>
  <si>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მ.შ კანონმდებლობით ნებადართული სხვა (საკუთარი) შემოსავლები/ გადასახდელები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</si>
  <si>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</si>
  <si>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</si>
  <si>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</si>
  <si>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</si>
  <si>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</si>
  <si>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</si>
  <si>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მ. შ სახელმწიფო ბიუჯეტი</t>
  </si>
  <si>
    <t>თანხა ლარებში</t>
  </si>
  <si>
    <t>შენიშვნა ბიუჯეტი</t>
  </si>
  <si>
    <t>შენიშვნა საკუთარი</t>
  </si>
  <si>
    <t>65400 ლარი მოიცავს: 15 000 ლარი დოკუმენტის თარგმნის ხარჯი დადასტურების სამსახურისთვის; 34920 ლარი შენობის დაცვა; 4990 ლარი ტრენინგი თანამშრომლებისთვის; 4500 ლარი საარქივო მომსახურება; 4990 ლარი ახალი ამბების სააგენტოს მომსახურება  (ცენტრის შესახებ ინფორმაციის და სიახლეების გავრცელება)</t>
  </si>
  <si>
    <t>81960 ლარი მოიცავს: 71480 ლარი სესიები კონფერენციების და სამუშაო შეხვედრების ორგანიზების ხარჯი მ.შ სხვადასხვა საბჭოების შეხვედრების ორგანიზების ხარჯი; 4990 ლარი ახალი ამბების სააგენტოს მომსახურება (ცენტრის შესახებ ინფორმაციის და სიახლეების გავრცელება) 4990 ლარი ტრენინგი თანამშრომლებისთვის; 500 ლარი 112 ის მომსახურება ფიჭური კავშირგაბმულობისათვის.</t>
  </si>
  <si>
    <t>ოფისის ხარჯებში 2017 წელს გათვალისწინებულია 80 000 ლარი კომუნალური ხარჯები და 40 000 ლარი საფოსტო მომსახურება</t>
  </si>
  <si>
    <t>სსიპ - განათლების ხარისხის განვითარების ეროვნული ცენტრის  2019  წლის ნაერთი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</si>
</sst>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L_a_r_i_-;\-* #,##0.00\ _L_a_r_i_-;_-* &quot;-&quot;??\ _L_a_r_i_-;_-@_-"/>
    <numFmt numFmtId="166" formatCode="_-* #,##0.0\ _L_a_r_i_-;\-* #,##0.0\ _L_a_r_i_-;_-* &quot;-&quot;??\ _L_a_r_i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Fill="1" applyBorder="1"/>
    <xf numFmtId="0" fontId="9" fillId="2" borderId="0" xfId="1" applyFont="1" applyFill="1" applyBorder="1"/>
    <xf numFmtId="0" fontId="9" fillId="0" borderId="0" xfId="1" applyFont="1" applyFill="1" applyBorder="1"/>
    <xf numFmtId="166" fontId="4" fillId="0" borderId="0" xfId="3" applyNumberFormat="1" applyFont="1" applyFill="1" applyBorder="1"/>
    <xf numFmtId="164" fontId="10" fillId="3" borderId="1" xfId="3" applyNumberFormat="1" applyFont="1" applyFill="1" applyBorder="1" applyAlignment="1" applyProtection="1">
      <alignment horizontal="center" vertical="center" wrapText="1"/>
    </xf>
    <xf numFmtId="164" fontId="10" fillId="0" borderId="1" xfId="3" applyNumberFormat="1" applyFont="1" applyFill="1" applyBorder="1" applyAlignment="1" applyProtection="1">
      <alignment horizontal="center" vertical="center" wrapText="1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164" fontId="12" fillId="0" borderId="1" xfId="3" applyNumberFormat="1" applyFont="1" applyFill="1" applyBorder="1" applyAlignment="1">
      <alignment horizontal="center"/>
    </xf>
    <xf numFmtId="166" fontId="9" fillId="0" borderId="0" xfId="3" applyNumberFormat="1" applyFont="1" applyFill="1" applyBorder="1"/>
    <xf numFmtId="0" fontId="7" fillId="0" borderId="6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horizontal="left" vertical="center" wrapText="1"/>
    </xf>
    <xf numFmtId="0" fontId="4" fillId="0" borderId="6" xfId="2" applyFont="1" applyFill="1" applyBorder="1" applyAlignment="1" applyProtection="1">
      <alignment horizontal="left" vertical="center" indent="3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7" fillId="0" borderId="6" xfId="2" applyFont="1" applyFill="1" applyBorder="1" applyAlignment="1" applyProtection="1">
      <alignment horizontal="left" vertical="center" wrapText="1" indent="3"/>
    </xf>
    <xf numFmtId="0" fontId="13" fillId="0" borderId="6" xfId="2" applyFont="1" applyFill="1" applyBorder="1" applyAlignment="1" applyProtection="1">
      <alignment horizontal="left" vertical="center" wrapText="1" indent="4"/>
    </xf>
    <xf numFmtId="0" fontId="9" fillId="2" borderId="8" xfId="2" applyFont="1" applyFill="1" applyBorder="1" applyAlignment="1" applyProtection="1">
      <alignment horizontal="left" vertical="center" wrapText="1"/>
    </xf>
    <xf numFmtId="164" fontId="10" fillId="3" borderId="9" xfId="3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1" applyFont="1" applyFill="1" applyBorder="1"/>
    <xf numFmtId="0" fontId="9" fillId="2" borderId="1" xfId="1" applyFont="1" applyFill="1" applyBorder="1"/>
    <xf numFmtId="0" fontId="9" fillId="0" borderId="1" xfId="1" applyFont="1" applyFill="1" applyBorder="1"/>
    <xf numFmtId="0" fontId="4" fillId="0" borderId="1" xfId="1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 wrapText="1"/>
    </xf>
    <xf numFmtId="166" fontId="8" fillId="0" borderId="11" xfId="3" applyNumberFormat="1" applyFont="1" applyFill="1" applyBorder="1" applyAlignment="1">
      <alignment horizontal="center" vertical="center" wrapText="1"/>
    </xf>
    <xf numFmtId="4" fontId="10" fillId="0" borderId="11" xfId="3" applyNumberFormat="1" applyFont="1" applyFill="1" applyBorder="1" applyAlignment="1" applyProtection="1">
      <alignment horizontal="center" vertical="center" wrapText="1"/>
    </xf>
    <xf numFmtId="164" fontId="10" fillId="3" borderId="11" xfId="3" applyNumberFormat="1" applyFont="1" applyFill="1" applyBorder="1" applyAlignment="1" applyProtection="1">
      <alignment horizontal="center" vertical="center" wrapText="1"/>
    </xf>
    <xf numFmtId="164" fontId="11" fillId="0" borderId="11" xfId="3" applyNumberFormat="1" applyFont="1" applyFill="1" applyBorder="1" applyAlignment="1" applyProtection="1">
      <alignment horizontal="center" vertical="center" wrapText="1"/>
    </xf>
    <xf numFmtId="164" fontId="10" fillId="0" borderId="11" xfId="3" applyNumberFormat="1" applyFont="1" applyFill="1" applyBorder="1" applyAlignment="1" applyProtection="1">
      <alignment horizontal="center" vertical="center" wrapText="1"/>
    </xf>
    <xf numFmtId="164" fontId="12" fillId="0" borderId="11" xfId="3" applyNumberFormat="1" applyFont="1" applyFill="1" applyBorder="1" applyAlignment="1">
      <alignment horizontal="center"/>
    </xf>
    <xf numFmtId="4" fontId="10" fillId="3" borderId="2" xfId="3" applyNumberFormat="1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66" fontId="7" fillId="0" borderId="4" xfId="3" applyNumberFormat="1" applyFont="1" applyFill="1" applyBorder="1" applyAlignment="1" applyProtection="1">
      <alignment horizontal="center" vertical="center" wrapText="1"/>
    </xf>
    <xf numFmtId="166" fontId="8" fillId="0" borderId="5" xfId="3" applyNumberFormat="1" applyFont="1" applyFill="1" applyBorder="1" applyAlignment="1">
      <alignment horizontal="center" vertical="center" wrapText="1"/>
    </xf>
    <xf numFmtId="4" fontId="10" fillId="0" borderId="7" xfId="3" applyNumberFormat="1" applyFont="1" applyFill="1" applyBorder="1" applyAlignment="1" applyProtection="1">
      <alignment horizontal="center" vertical="center" wrapText="1"/>
    </xf>
    <xf numFmtId="164" fontId="10" fillId="3" borderId="7" xfId="3" applyNumberFormat="1" applyFont="1" applyFill="1" applyBorder="1" applyAlignment="1" applyProtection="1">
      <alignment horizontal="center" vertical="center" wrapText="1"/>
    </xf>
    <xf numFmtId="164" fontId="11" fillId="0" borderId="7" xfId="3" applyNumberFormat="1" applyFont="1" applyFill="1" applyBorder="1" applyAlignment="1" applyProtection="1">
      <alignment horizontal="center" vertical="center" wrapText="1"/>
    </xf>
    <xf numFmtId="164" fontId="10" fillId="0" borderId="7" xfId="3" applyNumberFormat="1" applyFont="1" applyFill="1" applyBorder="1" applyAlignment="1" applyProtection="1">
      <alignment horizontal="center" vertical="center" wrapText="1"/>
    </xf>
    <xf numFmtId="164" fontId="12" fillId="0" borderId="7" xfId="3" applyNumberFormat="1" applyFont="1" applyFill="1" applyBorder="1" applyAlignment="1">
      <alignment horizontal="center"/>
    </xf>
    <xf numFmtId="4" fontId="10" fillId="3" borderId="10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80" zoomScaleNormal="100" zoomScaleSheetLayoutView="80" workbookViewId="0">
      <selection activeCell="E9" sqref="E9"/>
    </sheetView>
  </sheetViews>
  <sheetFormatPr defaultColWidth="9.140625" defaultRowHeight="18" x14ac:dyDescent="0.35"/>
  <cols>
    <col min="1" max="1" width="5.7109375" style="21" customWidth="1"/>
    <col min="2" max="2" width="59.7109375" style="3" customWidth="1"/>
    <col min="3" max="3" width="22.5703125" style="11" customWidth="1"/>
    <col min="4" max="4" width="26.85546875" style="6" customWidth="1"/>
    <col min="5" max="5" width="27" style="6" customWidth="1"/>
    <col min="6" max="6" width="20" style="6" hidden="1" customWidth="1"/>
    <col min="7" max="9" width="7.7109375" style="3" hidden="1" customWidth="1"/>
    <col min="10" max="11" width="0" style="3" hidden="1" customWidth="1"/>
    <col min="12" max="16384" width="9.140625" style="3"/>
  </cols>
  <sheetData>
    <row r="1" spans="1:8" x14ac:dyDescent="0.35">
      <c r="B1" s="51"/>
      <c r="C1" s="51"/>
      <c r="D1" s="51"/>
      <c r="E1" s="51"/>
      <c r="F1" s="30"/>
    </row>
    <row r="2" spans="1:8" ht="22.5" customHeight="1" x14ac:dyDescent="0.35">
      <c r="B2" s="48"/>
      <c r="C2" s="48"/>
      <c r="D2" s="2"/>
      <c r="E2" s="1"/>
      <c r="F2" s="27"/>
    </row>
    <row r="3" spans="1:8" ht="31.15" customHeight="1" x14ac:dyDescent="0.35">
      <c r="B3" s="53"/>
      <c r="C3" s="53"/>
      <c r="D3" s="49"/>
      <c r="E3" s="49"/>
      <c r="F3" s="28"/>
    </row>
    <row r="4" spans="1:8" ht="16.5" customHeight="1" x14ac:dyDescent="0.35">
      <c r="B4" s="20"/>
      <c r="C4" s="20"/>
      <c r="D4" s="20"/>
      <c r="E4" s="20"/>
      <c r="F4" s="30"/>
    </row>
    <row r="5" spans="1:8" ht="36" customHeight="1" x14ac:dyDescent="0.35">
      <c r="B5" s="50" t="s">
        <v>54</v>
      </c>
      <c r="C5" s="50"/>
      <c r="D5" s="50"/>
      <c r="E5" s="50"/>
      <c r="F5" s="29"/>
    </row>
    <row r="6" spans="1:8" ht="18.75" thickBot="1" x14ac:dyDescent="0.4">
      <c r="B6" s="52" t="s">
        <v>48</v>
      </c>
      <c r="C6" s="52"/>
      <c r="D6" s="52"/>
      <c r="E6" s="52"/>
      <c r="F6" s="31"/>
    </row>
    <row r="7" spans="1:8" ht="87.75" customHeight="1" x14ac:dyDescent="0.35">
      <c r="B7" s="39" t="s">
        <v>0</v>
      </c>
      <c r="C7" s="40" t="s">
        <v>41</v>
      </c>
      <c r="D7" s="40" t="s">
        <v>47</v>
      </c>
      <c r="E7" s="41" t="s">
        <v>40</v>
      </c>
      <c r="F7" s="32"/>
      <c r="G7" s="23" t="s">
        <v>49</v>
      </c>
      <c r="H7" s="23" t="s">
        <v>50</v>
      </c>
    </row>
    <row r="8" spans="1:8" ht="21" customHeight="1" x14ac:dyDescent="0.35">
      <c r="A8" s="22" t="str">
        <f>IF((C8)&lt;&gt;0,"a","b")</f>
        <v>a</v>
      </c>
      <c r="B8" s="12" t="s">
        <v>38</v>
      </c>
      <c r="C8" s="8">
        <f t="shared" ref="C8:C38" si="0">D8+E8</f>
        <v>100399.34</v>
      </c>
      <c r="D8" s="8"/>
      <c r="E8" s="42">
        <v>100399.34</v>
      </c>
      <c r="F8" s="33"/>
      <c r="G8" s="23"/>
      <c r="H8" s="23"/>
    </row>
    <row r="9" spans="1:8" s="4" customFormat="1" ht="20.25" x14ac:dyDescent="0.35">
      <c r="A9" s="22" t="str">
        <f t="shared" ref="A9:A52" si="1">IF((C9)&lt;&gt;0,"a","b")</f>
        <v>a</v>
      </c>
      <c r="B9" s="13" t="s">
        <v>2</v>
      </c>
      <c r="C9" s="7">
        <f t="shared" si="0"/>
        <v>5693900</v>
      </c>
      <c r="D9" s="7">
        <f>D10+D11+D12+D13</f>
        <v>3093900</v>
      </c>
      <c r="E9" s="43">
        <f>E10+E11+E12+E13</f>
        <v>2600000</v>
      </c>
      <c r="F9" s="34"/>
      <c r="G9" s="24"/>
      <c r="H9" s="24"/>
    </row>
    <row r="10" spans="1:8" ht="20.25" x14ac:dyDescent="0.35">
      <c r="A10" s="22" t="str">
        <f t="shared" si="1"/>
        <v>a</v>
      </c>
      <c r="B10" s="14" t="s">
        <v>42</v>
      </c>
      <c r="C10" s="8">
        <f t="shared" si="0"/>
        <v>5693900</v>
      </c>
      <c r="D10" s="9">
        <v>3093900</v>
      </c>
      <c r="E10" s="44">
        <v>2600000</v>
      </c>
      <c r="F10" s="35"/>
      <c r="G10" s="23"/>
      <c r="H10" s="23"/>
    </row>
    <row r="11" spans="1:8" ht="20.25" x14ac:dyDescent="0.35">
      <c r="A11" s="22" t="str">
        <f t="shared" si="1"/>
        <v>b</v>
      </c>
      <c r="B11" s="14" t="s">
        <v>1</v>
      </c>
      <c r="C11" s="8">
        <f t="shared" si="0"/>
        <v>0</v>
      </c>
      <c r="D11" s="9"/>
      <c r="E11" s="44"/>
      <c r="F11" s="35"/>
      <c r="G11" s="23"/>
      <c r="H11" s="23"/>
    </row>
    <row r="12" spans="1:8" s="5" customFormat="1" ht="20.25" x14ac:dyDescent="0.35">
      <c r="A12" s="22" t="str">
        <f t="shared" si="1"/>
        <v>b</v>
      </c>
      <c r="B12" s="14" t="s">
        <v>43</v>
      </c>
      <c r="C12" s="8">
        <f t="shared" si="0"/>
        <v>0</v>
      </c>
      <c r="D12" s="8"/>
      <c r="E12" s="45"/>
      <c r="F12" s="36"/>
      <c r="G12" s="25"/>
      <c r="H12" s="25"/>
    </row>
    <row r="13" spans="1:8" s="5" customFormat="1" ht="20.25" x14ac:dyDescent="0.35">
      <c r="A13" s="22" t="str">
        <f t="shared" si="1"/>
        <v>b</v>
      </c>
      <c r="B13" s="14" t="s">
        <v>46</v>
      </c>
      <c r="C13" s="10">
        <f t="shared" si="0"/>
        <v>0</v>
      </c>
      <c r="D13" s="10"/>
      <c r="E13" s="46"/>
      <c r="F13" s="37"/>
      <c r="G13" s="25"/>
      <c r="H13" s="25"/>
    </row>
    <row r="14" spans="1:8" s="4" customFormat="1" ht="20.25" x14ac:dyDescent="0.35">
      <c r="A14" s="22" t="str">
        <f t="shared" si="1"/>
        <v>a</v>
      </c>
      <c r="B14" s="13" t="s">
        <v>3</v>
      </c>
      <c r="C14" s="7">
        <f t="shared" si="0"/>
        <v>5752900</v>
      </c>
      <c r="D14" s="7">
        <f t="shared" ref="D14:E14" si="2">D15+D41+D49+D50</f>
        <v>3093900</v>
      </c>
      <c r="E14" s="43">
        <f t="shared" si="2"/>
        <v>2659000</v>
      </c>
      <c r="F14" s="34"/>
      <c r="G14" s="24"/>
      <c r="H14" s="24"/>
    </row>
    <row r="15" spans="1:8" s="5" customFormat="1" ht="20.25" x14ac:dyDescent="0.35">
      <c r="A15" s="22" t="str">
        <f t="shared" si="1"/>
        <v>a</v>
      </c>
      <c r="B15" s="15" t="s">
        <v>4</v>
      </c>
      <c r="C15" s="8">
        <f t="shared" si="0"/>
        <v>5712900</v>
      </c>
      <c r="D15" s="8">
        <f>D16+D23+D34+D35+D36+D37+D38</f>
        <v>3063900</v>
      </c>
      <c r="E15" s="45">
        <f t="shared" ref="E15" si="3">E16+E23+E34+E35+E36+E37+E38</f>
        <v>2649000</v>
      </c>
      <c r="F15" s="36"/>
      <c r="G15" s="25"/>
      <c r="H15" s="25"/>
    </row>
    <row r="16" spans="1:8" s="5" customFormat="1" ht="20.25" x14ac:dyDescent="0.35">
      <c r="A16" s="22" t="str">
        <f t="shared" si="1"/>
        <v>a</v>
      </c>
      <c r="B16" s="16" t="s">
        <v>5</v>
      </c>
      <c r="C16" s="8">
        <f t="shared" si="0"/>
        <v>1371000</v>
      </c>
      <c r="D16" s="8">
        <f t="shared" ref="D16:E16" si="4">SUM(D17:D22)</f>
        <v>695000</v>
      </c>
      <c r="E16" s="45">
        <f t="shared" si="4"/>
        <v>676000</v>
      </c>
      <c r="F16" s="36"/>
      <c r="G16" s="25"/>
      <c r="H16" s="25"/>
    </row>
    <row r="17" spans="1:8" ht="20.25" x14ac:dyDescent="0.35">
      <c r="A17" s="22" t="str">
        <f t="shared" si="1"/>
        <v>a</v>
      </c>
      <c r="B17" s="17" t="s">
        <v>6</v>
      </c>
      <c r="C17" s="8">
        <f t="shared" si="0"/>
        <v>1346400</v>
      </c>
      <c r="D17" s="9">
        <v>694980</v>
      </c>
      <c r="E17" s="44">
        <v>651420</v>
      </c>
      <c r="F17" s="35"/>
      <c r="G17" s="23"/>
      <c r="H17" s="23"/>
    </row>
    <row r="18" spans="1:8" ht="20.25" x14ac:dyDescent="0.35">
      <c r="A18" s="22" t="str">
        <f t="shared" si="1"/>
        <v>b</v>
      </c>
      <c r="B18" s="17" t="s">
        <v>7</v>
      </c>
      <c r="C18" s="8">
        <f t="shared" si="0"/>
        <v>0</v>
      </c>
      <c r="D18" s="9"/>
      <c r="E18" s="44"/>
      <c r="F18" s="35"/>
      <c r="G18" s="23"/>
      <c r="H18" s="23"/>
    </row>
    <row r="19" spans="1:8" ht="20.25" x14ac:dyDescent="0.35">
      <c r="A19" s="22" t="str">
        <f t="shared" si="1"/>
        <v>a</v>
      </c>
      <c r="B19" s="17" t="s">
        <v>8</v>
      </c>
      <c r="C19" s="8">
        <f t="shared" si="0"/>
        <v>20</v>
      </c>
      <c r="D19" s="9">
        <v>20</v>
      </c>
      <c r="E19" s="44"/>
      <c r="F19" s="35"/>
      <c r="G19" s="23"/>
      <c r="H19" s="23"/>
    </row>
    <row r="20" spans="1:8" ht="20.25" x14ac:dyDescent="0.35">
      <c r="A20" s="22" t="str">
        <f t="shared" si="1"/>
        <v>a</v>
      </c>
      <c r="B20" s="17" t="s">
        <v>9</v>
      </c>
      <c r="C20" s="8">
        <f t="shared" si="0"/>
        <v>24580</v>
      </c>
      <c r="D20" s="9"/>
      <c r="E20" s="44">
        <v>24580</v>
      </c>
      <c r="F20" s="35"/>
      <c r="G20" s="23"/>
      <c r="H20" s="23"/>
    </row>
    <row r="21" spans="1:8" ht="20.25" x14ac:dyDescent="0.35">
      <c r="A21" s="22" t="str">
        <f t="shared" si="1"/>
        <v>b</v>
      </c>
      <c r="B21" s="17" t="s">
        <v>10</v>
      </c>
      <c r="C21" s="8">
        <f t="shared" si="0"/>
        <v>0</v>
      </c>
      <c r="D21" s="9"/>
      <c r="E21" s="44"/>
      <c r="F21" s="35"/>
      <c r="G21" s="23"/>
      <c r="H21" s="23"/>
    </row>
    <row r="22" spans="1:8" ht="20.25" x14ac:dyDescent="0.35">
      <c r="A22" s="22" t="str">
        <f t="shared" si="1"/>
        <v>b</v>
      </c>
      <c r="B22" s="17" t="s">
        <v>11</v>
      </c>
      <c r="C22" s="8">
        <f t="shared" si="0"/>
        <v>0</v>
      </c>
      <c r="D22" s="9"/>
      <c r="E22" s="44"/>
      <c r="F22" s="35"/>
      <c r="G22" s="23"/>
      <c r="H22" s="23"/>
    </row>
    <row r="23" spans="1:8" s="5" customFormat="1" ht="20.25" x14ac:dyDescent="0.35">
      <c r="A23" s="22" t="str">
        <f t="shared" si="1"/>
        <v>a</v>
      </c>
      <c r="B23" s="16" t="s">
        <v>12</v>
      </c>
      <c r="C23" s="8">
        <f t="shared" si="0"/>
        <v>3496900</v>
      </c>
      <c r="D23" s="8">
        <f>SUM(D24:D33)</f>
        <v>2268900</v>
      </c>
      <c r="E23" s="45">
        <f t="shared" ref="E23" si="5">SUM(E24:E33)</f>
        <v>1228000</v>
      </c>
      <c r="F23" s="36"/>
      <c r="G23" s="25"/>
      <c r="H23" s="25"/>
    </row>
    <row r="24" spans="1:8" ht="20.25" x14ac:dyDescent="0.35">
      <c r="A24" s="22" t="str">
        <f t="shared" si="1"/>
        <v>a</v>
      </c>
      <c r="B24" s="17" t="s">
        <v>13</v>
      </c>
      <c r="C24" s="8">
        <f t="shared" si="0"/>
        <v>2499900</v>
      </c>
      <c r="D24" s="9">
        <v>1609900</v>
      </c>
      <c r="E24" s="44">
        <v>890000</v>
      </c>
      <c r="F24" s="35"/>
      <c r="G24" s="23"/>
      <c r="H24" s="23"/>
    </row>
    <row r="25" spans="1:8" ht="20.25" x14ac:dyDescent="0.35">
      <c r="A25" s="22" t="str">
        <f t="shared" si="1"/>
        <v>a</v>
      </c>
      <c r="B25" s="17" t="s">
        <v>14</v>
      </c>
      <c r="C25" s="8">
        <f t="shared" si="0"/>
        <v>195000</v>
      </c>
      <c r="D25" s="9">
        <v>115000</v>
      </c>
      <c r="E25" s="44">
        <v>80000</v>
      </c>
      <c r="F25" s="35"/>
      <c r="G25" s="23"/>
      <c r="H25" s="23"/>
    </row>
    <row r="26" spans="1:8" ht="24.75" customHeight="1" x14ac:dyDescent="0.35">
      <c r="A26" s="22" t="str">
        <f t="shared" si="1"/>
        <v>a</v>
      </c>
      <c r="B26" s="17" t="s">
        <v>15</v>
      </c>
      <c r="C26" s="8">
        <f t="shared" si="0"/>
        <v>496000</v>
      </c>
      <c r="D26" s="9">
        <v>290000</v>
      </c>
      <c r="E26" s="44">
        <v>206000</v>
      </c>
      <c r="F26" s="35"/>
      <c r="G26" s="26" t="s">
        <v>53</v>
      </c>
      <c r="H26" s="23"/>
    </row>
    <row r="27" spans="1:8" ht="20.25" x14ac:dyDescent="0.35">
      <c r="A27" s="22" t="str">
        <f t="shared" si="1"/>
        <v>a</v>
      </c>
      <c r="B27" s="17" t="s">
        <v>16</v>
      </c>
      <c r="C27" s="8">
        <f t="shared" si="0"/>
        <v>97000</v>
      </c>
      <c r="D27" s="9">
        <v>82000</v>
      </c>
      <c r="E27" s="44">
        <v>15000</v>
      </c>
      <c r="F27" s="35"/>
      <c r="G27" s="23"/>
      <c r="H27" s="23"/>
    </row>
    <row r="28" spans="1:8" ht="20.25" x14ac:dyDescent="0.35">
      <c r="A28" s="22" t="str">
        <f t="shared" si="1"/>
        <v>b</v>
      </c>
      <c r="B28" s="17" t="s">
        <v>17</v>
      </c>
      <c r="C28" s="8">
        <f t="shared" si="0"/>
        <v>0</v>
      </c>
      <c r="D28" s="9"/>
      <c r="E28" s="44"/>
      <c r="F28" s="35"/>
      <c r="G28" s="23"/>
      <c r="H28" s="23"/>
    </row>
    <row r="29" spans="1:8" ht="20.25" x14ac:dyDescent="0.35">
      <c r="A29" s="22" t="str">
        <f t="shared" si="1"/>
        <v>b</v>
      </c>
      <c r="B29" s="17" t="s">
        <v>18</v>
      </c>
      <c r="C29" s="8">
        <f t="shared" si="0"/>
        <v>0</v>
      </c>
      <c r="D29" s="9"/>
      <c r="E29" s="44"/>
      <c r="F29" s="35"/>
      <c r="G29" s="23"/>
      <c r="H29" s="23"/>
    </row>
    <row r="30" spans="1:8" ht="36" x14ac:dyDescent="0.35">
      <c r="A30" s="22" t="str">
        <f t="shared" si="1"/>
        <v>b</v>
      </c>
      <c r="B30" s="17" t="s">
        <v>19</v>
      </c>
      <c r="C30" s="8">
        <f t="shared" si="0"/>
        <v>0</v>
      </c>
      <c r="D30" s="9"/>
      <c r="E30" s="44"/>
      <c r="F30" s="35"/>
      <c r="G30" s="23"/>
      <c r="H30" s="23"/>
    </row>
    <row r="31" spans="1:8" ht="36" x14ac:dyDescent="0.35">
      <c r="A31" s="22" t="str">
        <f t="shared" si="1"/>
        <v>a</v>
      </c>
      <c r="B31" s="17" t="s">
        <v>20</v>
      </c>
      <c r="C31" s="8">
        <f t="shared" si="0"/>
        <v>66000</v>
      </c>
      <c r="D31" s="9">
        <v>65000</v>
      </c>
      <c r="E31" s="44">
        <v>1000</v>
      </c>
      <c r="F31" s="35"/>
      <c r="G31" s="23"/>
      <c r="H31" s="23"/>
    </row>
    <row r="32" spans="1:8" ht="41.25" customHeight="1" x14ac:dyDescent="0.35">
      <c r="A32" s="22" t="str">
        <f t="shared" si="1"/>
        <v>b</v>
      </c>
      <c r="B32" s="17" t="s">
        <v>21</v>
      </c>
      <c r="C32" s="8">
        <f t="shared" si="0"/>
        <v>0</v>
      </c>
      <c r="D32" s="9"/>
      <c r="E32" s="44"/>
      <c r="F32" s="35"/>
      <c r="G32" s="23"/>
      <c r="H32" s="23"/>
    </row>
    <row r="33" spans="1:8" ht="23.25" customHeight="1" x14ac:dyDescent="0.35">
      <c r="A33" s="22" t="str">
        <f t="shared" si="1"/>
        <v>a</v>
      </c>
      <c r="B33" s="17" t="s">
        <v>22</v>
      </c>
      <c r="C33" s="8">
        <f>D33+E33</f>
        <v>143000</v>
      </c>
      <c r="D33" s="9">
        <v>107000</v>
      </c>
      <c r="E33" s="44">
        <v>36000</v>
      </c>
      <c r="F33" s="35"/>
      <c r="G33" s="26" t="s">
        <v>51</v>
      </c>
      <c r="H33" s="26" t="s">
        <v>52</v>
      </c>
    </row>
    <row r="34" spans="1:8" s="5" customFormat="1" ht="20.25" x14ac:dyDescent="0.35">
      <c r="A34" s="22" t="str">
        <f t="shared" si="1"/>
        <v>b</v>
      </c>
      <c r="B34" s="16" t="s">
        <v>23</v>
      </c>
      <c r="C34" s="8">
        <f>D34+E34</f>
        <v>0</v>
      </c>
      <c r="D34" s="8"/>
      <c r="E34" s="45"/>
      <c r="F34" s="36"/>
      <c r="G34" s="25"/>
      <c r="H34" s="25"/>
    </row>
    <row r="35" spans="1:8" s="5" customFormat="1" ht="20.25" x14ac:dyDescent="0.35">
      <c r="A35" s="22" t="str">
        <f t="shared" si="1"/>
        <v>b</v>
      </c>
      <c r="B35" s="16" t="s">
        <v>24</v>
      </c>
      <c r="C35" s="8">
        <f t="shared" si="0"/>
        <v>0</v>
      </c>
      <c r="D35" s="8"/>
      <c r="E35" s="45"/>
      <c r="F35" s="36"/>
      <c r="G35" s="25"/>
      <c r="H35" s="25"/>
    </row>
    <row r="36" spans="1:8" s="5" customFormat="1" ht="20.25" x14ac:dyDescent="0.35">
      <c r="A36" s="22" t="str">
        <f t="shared" si="1"/>
        <v>a</v>
      </c>
      <c r="B36" s="16" t="s">
        <v>1</v>
      </c>
      <c r="C36" s="8">
        <f t="shared" si="0"/>
        <v>325000</v>
      </c>
      <c r="D36" s="8">
        <v>65000</v>
      </c>
      <c r="E36" s="45">
        <v>260000</v>
      </c>
      <c r="F36" s="36"/>
      <c r="G36" s="25"/>
      <c r="H36" s="25"/>
    </row>
    <row r="37" spans="1:8" s="5" customFormat="1" ht="20.25" x14ac:dyDescent="0.35">
      <c r="A37" s="22" t="str">
        <f t="shared" si="1"/>
        <v>a</v>
      </c>
      <c r="B37" s="16" t="s">
        <v>25</v>
      </c>
      <c r="C37" s="8">
        <f t="shared" si="0"/>
        <v>65000</v>
      </c>
      <c r="D37" s="8">
        <v>30000</v>
      </c>
      <c r="E37" s="45">
        <v>35000</v>
      </c>
      <c r="F37" s="36"/>
      <c r="G37" s="25"/>
      <c r="H37" s="25"/>
    </row>
    <row r="38" spans="1:8" s="5" customFormat="1" ht="20.25" x14ac:dyDescent="0.35">
      <c r="A38" s="22" t="str">
        <f t="shared" si="1"/>
        <v>a</v>
      </c>
      <c r="B38" s="16" t="s">
        <v>26</v>
      </c>
      <c r="C38" s="8">
        <f t="shared" si="0"/>
        <v>455000</v>
      </c>
      <c r="D38" s="8">
        <f>D39+D40</f>
        <v>5000</v>
      </c>
      <c r="E38" s="45">
        <f>E39+E40</f>
        <v>450000</v>
      </c>
      <c r="F38" s="36"/>
      <c r="G38" s="25"/>
      <c r="H38" s="25"/>
    </row>
    <row r="39" spans="1:8" s="5" customFormat="1" ht="20.25" x14ac:dyDescent="0.35">
      <c r="A39" s="22" t="str">
        <f t="shared" si="1"/>
        <v>a</v>
      </c>
      <c r="B39" s="17" t="s">
        <v>44</v>
      </c>
      <c r="C39" s="8">
        <f t="shared" ref="C39:C40" si="6">D39+E39</f>
        <v>455000</v>
      </c>
      <c r="D39" s="8">
        <v>5000</v>
      </c>
      <c r="E39" s="45">
        <v>450000</v>
      </c>
      <c r="F39" s="36"/>
      <c r="G39" s="25"/>
      <c r="H39" s="25"/>
    </row>
    <row r="40" spans="1:8" s="5" customFormat="1" ht="20.25" x14ac:dyDescent="0.35">
      <c r="A40" s="22" t="str">
        <f t="shared" si="1"/>
        <v>b</v>
      </c>
      <c r="B40" s="17" t="s">
        <v>45</v>
      </c>
      <c r="C40" s="8">
        <f t="shared" si="6"/>
        <v>0</v>
      </c>
      <c r="D40" s="8"/>
      <c r="E40" s="45"/>
      <c r="F40" s="36"/>
      <c r="G40" s="25"/>
      <c r="H40" s="25"/>
    </row>
    <row r="41" spans="1:8" s="5" customFormat="1" ht="20.25" x14ac:dyDescent="0.35">
      <c r="A41" s="22" t="str">
        <f t="shared" si="1"/>
        <v>a</v>
      </c>
      <c r="B41" s="15" t="s">
        <v>27</v>
      </c>
      <c r="C41" s="8">
        <f t="shared" ref="C41:C52" si="7">D41+E41</f>
        <v>40000</v>
      </c>
      <c r="D41" s="8">
        <f t="shared" ref="D41:E41" si="8">D42+D46+D47+D48</f>
        <v>30000</v>
      </c>
      <c r="E41" s="45">
        <f t="shared" si="8"/>
        <v>10000</v>
      </c>
      <c r="F41" s="36"/>
      <c r="G41" s="25"/>
      <c r="H41" s="25"/>
    </row>
    <row r="42" spans="1:8" s="5" customFormat="1" ht="20.25" x14ac:dyDescent="0.35">
      <c r="A42" s="22" t="str">
        <f t="shared" si="1"/>
        <v>a</v>
      </c>
      <c r="B42" s="16" t="s">
        <v>28</v>
      </c>
      <c r="C42" s="8">
        <f t="shared" si="7"/>
        <v>40000</v>
      </c>
      <c r="D42" s="8">
        <f t="shared" ref="D42:E42" si="9">SUM(D43:D45)</f>
        <v>30000</v>
      </c>
      <c r="E42" s="45">
        <f t="shared" si="9"/>
        <v>10000</v>
      </c>
      <c r="F42" s="36"/>
      <c r="G42" s="25"/>
      <c r="H42" s="25"/>
    </row>
    <row r="43" spans="1:8" ht="20.25" x14ac:dyDescent="0.35">
      <c r="A43" s="22" t="str">
        <f t="shared" si="1"/>
        <v>b</v>
      </c>
      <c r="B43" s="17" t="s">
        <v>29</v>
      </c>
      <c r="C43" s="8">
        <f t="shared" si="7"/>
        <v>0</v>
      </c>
      <c r="D43" s="9"/>
      <c r="E43" s="44"/>
      <c r="F43" s="35"/>
      <c r="G43" s="23"/>
      <c r="H43" s="23"/>
    </row>
    <row r="44" spans="1:8" ht="20.25" x14ac:dyDescent="0.35">
      <c r="A44" s="22" t="str">
        <f t="shared" si="1"/>
        <v>a</v>
      </c>
      <c r="B44" s="17" t="s">
        <v>30</v>
      </c>
      <c r="C44" s="8">
        <f t="shared" si="7"/>
        <v>40000</v>
      </c>
      <c r="D44" s="9">
        <v>30000</v>
      </c>
      <c r="E44" s="44">
        <v>10000</v>
      </c>
      <c r="F44" s="35"/>
      <c r="G44" s="23"/>
      <c r="H44" s="23"/>
    </row>
    <row r="45" spans="1:8" ht="20.25" x14ac:dyDescent="0.35">
      <c r="A45" s="22" t="str">
        <f t="shared" si="1"/>
        <v>b</v>
      </c>
      <c r="B45" s="17" t="s">
        <v>31</v>
      </c>
      <c r="C45" s="8">
        <f t="shared" si="7"/>
        <v>0</v>
      </c>
      <c r="D45" s="9"/>
      <c r="E45" s="44"/>
      <c r="F45" s="35"/>
      <c r="G45" s="23"/>
      <c r="H45" s="23"/>
    </row>
    <row r="46" spans="1:8" s="5" customFormat="1" ht="20.25" x14ac:dyDescent="0.35">
      <c r="A46" s="22" t="str">
        <f t="shared" si="1"/>
        <v>b</v>
      </c>
      <c r="B46" s="16" t="s">
        <v>32</v>
      </c>
      <c r="C46" s="8">
        <f t="shared" si="7"/>
        <v>0</v>
      </c>
      <c r="D46" s="8"/>
      <c r="E46" s="45"/>
      <c r="F46" s="36"/>
      <c r="G46" s="25"/>
      <c r="H46" s="25"/>
    </row>
    <row r="47" spans="1:8" s="5" customFormat="1" ht="20.25" x14ac:dyDescent="0.35">
      <c r="A47" s="22" t="str">
        <f t="shared" si="1"/>
        <v>b</v>
      </c>
      <c r="B47" s="16" t="s">
        <v>33</v>
      </c>
      <c r="C47" s="8">
        <f t="shared" si="7"/>
        <v>0</v>
      </c>
      <c r="D47" s="8"/>
      <c r="E47" s="45"/>
      <c r="F47" s="36"/>
      <c r="G47" s="25"/>
      <c r="H47" s="25"/>
    </row>
    <row r="48" spans="1:8" s="5" customFormat="1" ht="20.25" x14ac:dyDescent="0.35">
      <c r="A48" s="22" t="str">
        <f t="shared" si="1"/>
        <v>b</v>
      </c>
      <c r="B48" s="16" t="s">
        <v>34</v>
      </c>
      <c r="C48" s="8">
        <f t="shared" si="7"/>
        <v>0</v>
      </c>
      <c r="D48" s="8"/>
      <c r="E48" s="45"/>
      <c r="F48" s="36"/>
      <c r="G48" s="25"/>
      <c r="H48" s="25"/>
    </row>
    <row r="49" spans="1:8" s="5" customFormat="1" ht="20.25" x14ac:dyDescent="0.35">
      <c r="A49" s="22" t="str">
        <f t="shared" si="1"/>
        <v>b</v>
      </c>
      <c r="B49" s="15" t="s">
        <v>35</v>
      </c>
      <c r="C49" s="8">
        <f t="shared" si="7"/>
        <v>0</v>
      </c>
      <c r="D49" s="8"/>
      <c r="E49" s="45"/>
      <c r="F49" s="36"/>
      <c r="G49" s="25"/>
      <c r="H49" s="25"/>
    </row>
    <row r="50" spans="1:8" s="5" customFormat="1" ht="20.25" x14ac:dyDescent="0.35">
      <c r="A50" s="22" t="str">
        <f t="shared" si="1"/>
        <v>b</v>
      </c>
      <c r="B50" s="15" t="s">
        <v>36</v>
      </c>
      <c r="C50" s="8">
        <f t="shared" si="7"/>
        <v>0</v>
      </c>
      <c r="D50" s="8"/>
      <c r="E50" s="45"/>
      <c r="F50" s="36"/>
      <c r="G50" s="25"/>
      <c r="H50" s="25"/>
    </row>
    <row r="51" spans="1:8" s="4" customFormat="1" ht="20.25" x14ac:dyDescent="0.35">
      <c r="A51" s="22" t="str">
        <f t="shared" si="1"/>
        <v>a</v>
      </c>
      <c r="B51" s="13" t="s">
        <v>37</v>
      </c>
      <c r="C51" s="7">
        <f t="shared" si="7"/>
        <v>-59000</v>
      </c>
      <c r="D51" s="7">
        <f>D9-D14</f>
        <v>0</v>
      </c>
      <c r="E51" s="43">
        <f>E9-E14</f>
        <v>-59000</v>
      </c>
      <c r="F51" s="34"/>
      <c r="G51" s="24"/>
      <c r="H51" s="24"/>
    </row>
    <row r="52" spans="1:8" s="4" customFormat="1" ht="21" thickBot="1" x14ac:dyDescent="0.4">
      <c r="A52" s="22" t="str">
        <f t="shared" si="1"/>
        <v>a</v>
      </c>
      <c r="B52" s="18" t="s">
        <v>39</v>
      </c>
      <c r="C52" s="19">
        <f t="shared" si="7"/>
        <v>41399.339999999997</v>
      </c>
      <c r="D52" s="19">
        <f>D8+D51</f>
        <v>0</v>
      </c>
      <c r="E52" s="47">
        <f>E8+E51</f>
        <v>41399.339999999997</v>
      </c>
      <c r="F52" s="38"/>
      <c r="G52" s="24"/>
      <c r="H52" s="24"/>
    </row>
    <row r="53" spans="1:8" x14ac:dyDescent="0.35">
      <c r="C53" s="6"/>
    </row>
    <row r="54" spans="1:8" x14ac:dyDescent="0.35">
      <c r="C54" s="6"/>
    </row>
    <row r="55" spans="1:8" x14ac:dyDescent="0.35">
      <c r="C55" s="6"/>
    </row>
  </sheetData>
  <autoFilter ref="A7:E52"/>
  <mergeCells count="6">
    <mergeCell ref="B5:E5"/>
    <mergeCell ref="B1:E1"/>
    <mergeCell ref="B6:E6"/>
    <mergeCell ref="B2:C2"/>
    <mergeCell ref="B3:C3"/>
    <mergeCell ref="D3:E3"/>
  </mergeCells>
  <printOptions horizontalCentered="1"/>
  <pageMargins left="0" right="0" top="0" bottom="0" header="0" footer="0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2019-04-18T07:39:18Z</dcterms:modified>
</cp:coreProperties>
</file>