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5CE98576-11FD-4C7D-AFCA-71BD80045552}" xr6:coauthVersionLast="36" xr6:coauthVersionMax="36" xr10:uidLastSave="{00000000-0000-0000-0000-000000000000}"/>
  <bookViews>
    <workbookView xWindow="0" yWindow="0" windowWidth="15585" windowHeight="8100" tabRatio="645" xr2:uid="{00000000-000D-0000-FFFF-FFFF00000000}"/>
  </bookViews>
  <sheets>
    <sheet name="დანართი N5" sheetId="16" r:id="rId1"/>
  </sheets>
  <definedNames>
    <definedName name="_xlnm._FilterDatabase" localSheetId="0" hidden="1">'დანართი N5'!$A$7:$D$7</definedName>
    <definedName name="_xlnm.Print_Area" localSheetId="0">'დანართი N5'!$A$1:$F$36</definedName>
    <definedName name="_xlnm.Print_Titles" localSheetId="0">'დანართი N5'!$7:$7</definedName>
  </definedNames>
  <calcPr calcId="191029"/>
</workbook>
</file>

<file path=xl/calcChain.xml><?xml version="1.0" encoding="utf-8"?>
<calcChain xmlns="http://schemas.openxmlformats.org/spreadsheetml/2006/main">
  <c r="D17" i="16" l="1"/>
  <c r="D31" i="16" l="1"/>
  <c r="B34" i="16" l="1"/>
  <c r="B22" i="16"/>
  <c r="C9" i="16"/>
  <c r="D9" i="16"/>
  <c r="D30" i="16" l="1"/>
  <c r="C31" i="16"/>
  <c r="C30" i="16" s="1"/>
  <c r="D28" i="16"/>
  <c r="C28" i="16"/>
  <c r="D25" i="16"/>
  <c r="C25" i="16"/>
  <c r="C17" i="16"/>
  <c r="D13" i="16"/>
  <c r="C13" i="16"/>
  <c r="C12" i="16" l="1"/>
  <c r="C11" i="16" s="1"/>
  <c r="D12" i="16"/>
  <c r="D11" i="16" s="1"/>
  <c r="D35" i="16" s="1"/>
  <c r="D36" i="16" s="1"/>
  <c r="B36" i="16" s="1"/>
  <c r="B8" i="16"/>
  <c r="B13" i="16"/>
  <c r="B14" i="16"/>
  <c r="B15" i="16"/>
  <c r="B16" i="16"/>
  <c r="B17" i="16"/>
  <c r="B18" i="16"/>
  <c r="B19" i="16"/>
  <c r="B20" i="16"/>
  <c r="B21" i="16"/>
  <c r="B23" i="16"/>
  <c r="B24" i="16"/>
  <c r="B25" i="16"/>
  <c r="B26" i="16"/>
  <c r="B27" i="16"/>
  <c r="B28" i="16"/>
  <c r="B29" i="16"/>
  <c r="B30" i="16"/>
  <c r="B31" i="16"/>
  <c r="B33" i="16"/>
  <c r="B9" i="16"/>
  <c r="B10" i="16"/>
  <c r="B12" i="16" l="1"/>
  <c r="B11" i="16"/>
  <c r="B35" i="16"/>
</calcChain>
</file>

<file path=xl/sharedStrings.xml><?xml version="1.0" encoding="utf-8"?>
<sst xmlns="http://schemas.openxmlformats.org/spreadsheetml/2006/main" count="37" uniqueCount="37">
  <si>
    <t>დასახელება</t>
  </si>
  <si>
    <t>გრანტები</t>
  </si>
  <si>
    <t>შემოსულობები</t>
  </si>
  <si>
    <t>გადასახდელები</t>
  </si>
  <si>
    <t>I. ხარჯები</t>
  </si>
  <si>
    <t>შრომის ანაზღაურება</t>
  </si>
  <si>
    <t>თანამდებობრივი სარგო</t>
  </si>
  <si>
    <t>დანამატი</t>
  </si>
  <si>
    <t>საქონელი და მომსახურება</t>
  </si>
  <si>
    <t>შტატგარეშე მომუშავეთა ანაზღაურება</t>
  </si>
  <si>
    <t>მივლინება</t>
  </si>
  <si>
    <t>ოფისის ხარჯები</t>
  </si>
  <si>
    <t>წარმომადგენლობითი ხარჯები</t>
  </si>
  <si>
    <t xml:space="preserve">ტრანსპორტის, ტექნიკისა და იარაღის ექსპლოატაციისა და მოვლა-შენახვის ხარჯები </t>
  </si>
  <si>
    <t xml:space="preserve">სხვა დანარჩენი საქონელი და მომსახურება </t>
  </si>
  <si>
    <t>სოციალური უზრუნველყოფა</t>
  </si>
  <si>
    <t>სხვა ხარჯები</t>
  </si>
  <si>
    <t>II. არაფინანსური აქტივების ზრდა</t>
  </si>
  <si>
    <t>ძირითადი აქტივები</t>
  </si>
  <si>
    <t>მანქანა-დანადგარები და ინვენტარი</t>
  </si>
  <si>
    <t>ნაშთის ცვლილება</t>
  </si>
  <si>
    <t>ნაშთი პერიოდის დასაწყისში</t>
  </si>
  <si>
    <t>ნაშთი პერიოდის ბოლოსათვის</t>
  </si>
  <si>
    <t>მ.შ კანონმდებლობით ნებადართული სხვა (საკუთარი) შემოსავლები/ გადასახდელები</t>
  </si>
  <si>
    <t>წლიური გეგმა</t>
  </si>
  <si>
    <t>სხვა შემოსავლები</t>
  </si>
  <si>
    <t>მ. შ სახელმწიფო ბიუჯეტი</t>
  </si>
  <si>
    <t>თანხა ლარებში</t>
  </si>
  <si>
    <t>შენიშვნა ბიუჯეტი</t>
  </si>
  <si>
    <t>შენიშვნა საკუთარი</t>
  </si>
  <si>
    <t>მიმდინარე</t>
  </si>
  <si>
    <t>მიმდინარე ტრანსფერები, რომელიც სხვაგან არ არის კლასიფიცირებული</t>
  </si>
  <si>
    <t>ჯილდო/პრემია</t>
  </si>
  <si>
    <t xml:space="preserve">რბილი ინვენტარისა და უნიფორმის შეძენის და პირად ჰიგიენასთან დაკავშირებული ხარჯები </t>
  </si>
  <si>
    <t>სხვა ძირითადი აქტივები</t>
  </si>
  <si>
    <t>შენობა/ნაგებობები</t>
  </si>
  <si>
    <t>სსიპ - განათლების ხარისხის განვითარების ეროვნული ცენტრის  2026  წლის ნაერთი ბიუჯეტი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</si>
</sst>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\ _L_a_r_i_-;\-* #,##0.00\ _L_a_r_i_-;_-* &quot;-&quot;??\ _L_a_r_i_-;_-@_-"/>
    <numFmt numFmtId="166" formatCode="_-* #,##0.0\ _L_a_r_i_-;\-* #,##0.0\ _L_a_r_i_-;_-* &quot;-&quot;??\ _L_a_r_i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i/>
      <sz val="12"/>
      <color rgb="FF000000"/>
      <name val="Sylfaen"/>
      <family val="1"/>
    </font>
    <font>
      <sz val="12"/>
      <color theme="1"/>
      <name val="Sylfaen"/>
      <family val="1"/>
    </font>
    <font>
      <sz val="10"/>
      <name val="Arial"/>
      <family val="2"/>
    </font>
    <font>
      <b/>
      <sz val="16"/>
      <name val="Sylfaen"/>
      <family val="1"/>
    </font>
    <font>
      <b/>
      <sz val="12"/>
      <name val="Sylfaen"/>
      <family val="1"/>
    </font>
    <font>
      <b/>
      <sz val="12"/>
      <color rgb="FF000000"/>
      <name val="Sylfaen"/>
      <family val="1"/>
    </font>
    <font>
      <b/>
      <sz val="12"/>
      <color theme="1"/>
      <name val="Sylfaen"/>
      <family val="1"/>
    </font>
    <font>
      <b/>
      <sz val="12"/>
      <name val="Arial"/>
      <family val="2"/>
    </font>
    <font>
      <sz val="12"/>
      <name val="Arial"/>
      <family val="2"/>
    </font>
    <font>
      <i/>
      <sz val="12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165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1" applyFont="1" applyFill="1" applyBorder="1"/>
    <xf numFmtId="166" fontId="4" fillId="0" borderId="0" xfId="3" applyNumberFormat="1" applyFont="1" applyFill="1" applyBorder="1"/>
    <xf numFmtId="166" fontId="9" fillId="0" borderId="0" xfId="3" applyNumberFormat="1" applyFont="1" applyFill="1" applyBorder="1"/>
    <xf numFmtId="0" fontId="3" fillId="0" borderId="0" xfId="1" applyFont="1" applyFill="1" applyBorder="1" applyAlignment="1">
      <alignment horizontal="right"/>
    </xf>
    <xf numFmtId="0" fontId="4" fillId="0" borderId="1" xfId="1" applyFont="1" applyFill="1" applyBorder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right"/>
    </xf>
    <xf numFmtId="0" fontId="7" fillId="0" borderId="0" xfId="2" applyFont="1" applyFill="1" applyBorder="1" applyAlignment="1">
      <alignment horizontal="right" vertical="center" wrapText="1"/>
    </xf>
    <xf numFmtId="166" fontId="8" fillId="0" borderId="5" xfId="3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166" fontId="7" fillId="0" borderId="3" xfId="3" applyNumberFormat="1" applyFont="1" applyFill="1" applyBorder="1" applyAlignment="1" applyProtection="1">
      <alignment horizontal="center" vertical="center" wrapText="1"/>
    </xf>
    <xf numFmtId="166" fontId="8" fillId="0" borderId="4" xfId="3" applyNumberFormat="1" applyFont="1" applyFill="1" applyBorder="1" applyAlignment="1">
      <alignment horizontal="center" vertical="center" wrapText="1"/>
    </xf>
    <xf numFmtId="0" fontId="7" fillId="0" borderId="6" xfId="2" applyFont="1" applyFill="1" applyBorder="1" applyAlignment="1" applyProtection="1">
      <alignment horizontal="left" vertical="center" wrapText="1"/>
    </xf>
    <xf numFmtId="3" fontId="10" fillId="0" borderId="7" xfId="3" applyNumberFormat="1" applyFont="1" applyFill="1" applyBorder="1" applyAlignment="1" applyProtection="1">
      <alignment horizontal="center" vertical="center" wrapText="1"/>
    </xf>
    <xf numFmtId="164" fontId="10" fillId="0" borderId="7" xfId="3" applyNumberFormat="1" applyFont="1" applyFill="1" applyBorder="1" applyAlignment="1" applyProtection="1">
      <alignment horizontal="center" vertical="center" wrapText="1"/>
    </xf>
    <xf numFmtId="0" fontId="9" fillId="2" borderId="6" xfId="2" applyFont="1" applyFill="1" applyBorder="1" applyAlignment="1" applyProtection="1">
      <alignment horizontal="left" vertical="center" wrapText="1"/>
    </xf>
    <xf numFmtId="164" fontId="10" fillId="3" borderId="7" xfId="3" applyNumberFormat="1" applyFont="1" applyFill="1" applyBorder="1" applyAlignment="1" applyProtection="1">
      <alignment horizontal="center" vertical="center" wrapText="1"/>
    </xf>
    <xf numFmtId="164" fontId="10" fillId="3" borderId="8" xfId="3" applyNumberFormat="1" applyFont="1" applyFill="1" applyBorder="1" applyAlignment="1" applyProtection="1">
      <alignment horizontal="center" vertical="center" wrapText="1"/>
    </xf>
    <xf numFmtId="0" fontId="4" fillId="0" borderId="6" xfId="2" applyFont="1" applyFill="1" applyBorder="1" applyAlignment="1" applyProtection="1">
      <alignment horizontal="left" vertical="center" indent="3"/>
    </xf>
    <xf numFmtId="164" fontId="11" fillId="0" borderId="7" xfId="3" applyNumberFormat="1" applyFont="1" applyFill="1" applyBorder="1" applyAlignment="1" applyProtection="1">
      <alignment horizontal="center" vertical="center" wrapText="1"/>
    </xf>
    <xf numFmtId="164" fontId="11" fillId="0" borderId="8" xfId="3" applyNumberFormat="1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left" vertical="center" wrapText="1" indent="1"/>
    </xf>
    <xf numFmtId="164" fontId="10" fillId="0" borderId="8" xfId="3" applyNumberFormat="1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left" vertical="center" wrapText="1" indent="3"/>
    </xf>
    <xf numFmtId="0" fontId="12" fillId="0" borderId="6" xfId="2" applyFont="1" applyFill="1" applyBorder="1" applyAlignment="1" applyProtection="1">
      <alignment horizontal="left" vertical="center" wrapText="1" indent="4"/>
    </xf>
    <xf numFmtId="164" fontId="10" fillId="4" borderId="7" xfId="3" applyNumberFormat="1" applyFont="1" applyFill="1" applyBorder="1" applyAlignment="1" applyProtection="1">
      <alignment horizontal="center" vertical="center" wrapText="1"/>
    </xf>
    <xf numFmtId="164" fontId="11" fillId="4" borderId="7" xfId="3" applyNumberFormat="1" applyFont="1" applyFill="1" applyBorder="1" applyAlignment="1" applyProtection="1">
      <alignment horizontal="center" vertical="center" wrapText="1"/>
    </xf>
    <xf numFmtId="164" fontId="11" fillId="4" borderId="8" xfId="3" applyNumberFormat="1" applyFont="1" applyFill="1" applyBorder="1" applyAlignment="1" applyProtection="1">
      <alignment horizontal="center" vertical="center" wrapText="1"/>
    </xf>
    <xf numFmtId="0" fontId="9" fillId="2" borderId="9" xfId="2" applyFont="1" applyFill="1" applyBorder="1" applyAlignment="1" applyProtection="1">
      <alignment horizontal="left" vertical="center" wrapText="1"/>
    </xf>
    <xf numFmtId="164" fontId="10" fillId="3" borderId="10" xfId="3" applyNumberFormat="1" applyFont="1" applyFill="1" applyBorder="1" applyAlignment="1" applyProtection="1">
      <alignment horizontal="center" vertical="center" wrapText="1"/>
    </xf>
    <xf numFmtId="3" fontId="10" fillId="3" borderId="11" xfId="3" applyNumberFormat="1" applyFont="1" applyFill="1" applyBorder="1" applyAlignment="1" applyProtection="1">
      <alignment horizontal="center" vertical="center" wrapText="1"/>
    </xf>
    <xf numFmtId="3" fontId="10" fillId="3" borderId="7" xfId="3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right"/>
    </xf>
    <xf numFmtId="0" fontId="7" fillId="0" borderId="0" xfId="2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4">
    <cellStyle name="Comma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view="pageBreakPreview" zoomScaleNormal="100" zoomScaleSheetLayoutView="100" workbookViewId="0">
      <selection activeCell="A12" sqref="A12"/>
    </sheetView>
  </sheetViews>
  <sheetFormatPr defaultColWidth="9.140625" defaultRowHeight="18" x14ac:dyDescent="0.35"/>
  <cols>
    <col min="1" max="1" width="56.85546875" style="3" customWidth="1"/>
    <col min="2" max="2" width="22.5703125" style="5" customWidth="1"/>
    <col min="3" max="3" width="26.85546875" style="4" customWidth="1"/>
    <col min="4" max="4" width="27" style="4" customWidth="1"/>
    <col min="5" max="5" width="20" style="4" hidden="1" customWidth="1"/>
    <col min="6" max="8" width="7.7109375" style="3" hidden="1" customWidth="1"/>
    <col min="9" max="10" width="0" style="3" hidden="1" customWidth="1"/>
    <col min="11" max="16384" width="9.140625" style="3"/>
  </cols>
  <sheetData>
    <row r="1" spans="1:7" x14ac:dyDescent="0.35">
      <c r="A1" s="38"/>
      <c r="B1" s="38"/>
      <c r="C1" s="38"/>
      <c r="D1" s="38"/>
      <c r="E1" s="11"/>
    </row>
    <row r="2" spans="1:7" ht="22.5" customHeight="1" x14ac:dyDescent="0.35">
      <c r="A2" s="40"/>
      <c r="B2" s="40"/>
      <c r="C2" s="2"/>
      <c r="D2" s="1"/>
      <c r="E2" s="8"/>
    </row>
    <row r="3" spans="1:7" ht="31.15" customHeight="1" x14ac:dyDescent="0.35">
      <c r="A3" s="41"/>
      <c r="B3" s="41"/>
      <c r="C3" s="42"/>
      <c r="D3" s="42"/>
      <c r="E3" s="9"/>
    </row>
    <row r="4" spans="1:7" ht="16.5" customHeight="1" x14ac:dyDescent="0.35">
      <c r="A4" s="6"/>
      <c r="B4" s="6"/>
      <c r="C4" s="6"/>
      <c r="D4" s="6"/>
      <c r="E4" s="11"/>
    </row>
    <row r="5" spans="1:7" ht="52.5" customHeight="1" x14ac:dyDescent="0.35">
      <c r="A5" s="37" t="s">
        <v>36</v>
      </c>
      <c r="B5" s="37"/>
      <c r="C5" s="37"/>
      <c r="D5" s="37"/>
      <c r="E5" s="10"/>
    </row>
    <row r="6" spans="1:7" ht="18.75" thickBot="1" x14ac:dyDescent="0.4">
      <c r="A6" s="39" t="s">
        <v>27</v>
      </c>
      <c r="B6" s="39"/>
      <c r="C6" s="39"/>
      <c r="D6" s="39"/>
      <c r="E6" s="12"/>
    </row>
    <row r="7" spans="1:7" ht="87.75" customHeight="1" x14ac:dyDescent="0.35">
      <c r="A7" s="14" t="s">
        <v>0</v>
      </c>
      <c r="B7" s="15" t="s">
        <v>24</v>
      </c>
      <c r="C7" s="15" t="s">
        <v>26</v>
      </c>
      <c r="D7" s="16" t="s">
        <v>23</v>
      </c>
      <c r="E7" s="13"/>
      <c r="F7" s="7" t="s">
        <v>28</v>
      </c>
      <c r="G7" s="7" t="s">
        <v>29</v>
      </c>
    </row>
    <row r="8" spans="1:7" ht="49.5" customHeight="1" x14ac:dyDescent="0.35">
      <c r="A8" s="17" t="s">
        <v>21</v>
      </c>
      <c r="B8" s="18">
        <f>C8+D8</f>
        <v>17350800</v>
      </c>
      <c r="C8" s="19">
        <v>0</v>
      </c>
      <c r="D8" s="18">
        <v>17350800</v>
      </c>
    </row>
    <row r="9" spans="1:7" ht="21" customHeight="1" x14ac:dyDescent="0.35">
      <c r="A9" s="20" t="s">
        <v>2</v>
      </c>
      <c r="B9" s="21">
        <f>C9+D9</f>
        <v>18840000</v>
      </c>
      <c r="C9" s="21">
        <f>C10</f>
        <v>7740000</v>
      </c>
      <c r="D9" s="21">
        <f>D10</f>
        <v>11100000</v>
      </c>
    </row>
    <row r="10" spans="1:7" x14ac:dyDescent="0.35">
      <c r="A10" s="23" t="s">
        <v>25</v>
      </c>
      <c r="B10" s="19">
        <f>C10+D10</f>
        <v>18840000</v>
      </c>
      <c r="C10" s="24">
        <v>7740000</v>
      </c>
      <c r="D10" s="25">
        <v>11100000</v>
      </c>
    </row>
    <row r="11" spans="1:7" x14ac:dyDescent="0.35">
      <c r="A11" s="20" t="s">
        <v>3</v>
      </c>
      <c r="B11" s="21">
        <f>C11+D11</f>
        <v>20499000</v>
      </c>
      <c r="C11" s="21">
        <f>C12+C30</f>
        <v>7740000</v>
      </c>
      <c r="D11" s="21">
        <f>D12+D30</f>
        <v>12759000</v>
      </c>
    </row>
    <row r="12" spans="1:7" x14ac:dyDescent="0.35">
      <c r="A12" s="26" t="s">
        <v>4</v>
      </c>
      <c r="B12" s="19">
        <f>C12+D12</f>
        <v>20434000</v>
      </c>
      <c r="C12" s="19">
        <f>C13+C17+C25+C27+C28</f>
        <v>7715000</v>
      </c>
      <c r="D12" s="19">
        <f>D13+D17+D25+D27+D28</f>
        <v>12719000</v>
      </c>
    </row>
    <row r="13" spans="1:7" x14ac:dyDescent="0.35">
      <c r="A13" s="28" t="s">
        <v>5</v>
      </c>
      <c r="B13" s="19">
        <f t="shared" ref="B13:B34" si="0">C13+D13</f>
        <v>5191000</v>
      </c>
      <c r="C13" s="19">
        <f>C14+C15+C16</f>
        <v>2398000</v>
      </c>
      <c r="D13" s="19">
        <f>D14+D15+D16</f>
        <v>2793000</v>
      </c>
    </row>
    <row r="14" spans="1:7" x14ac:dyDescent="0.35">
      <c r="A14" s="29" t="s">
        <v>6</v>
      </c>
      <c r="B14" s="19">
        <f t="shared" si="0"/>
        <v>5190500</v>
      </c>
      <c r="C14" s="24">
        <v>2398000</v>
      </c>
      <c r="D14" s="25">
        <v>2792500</v>
      </c>
    </row>
    <row r="15" spans="1:7" x14ac:dyDescent="0.35">
      <c r="A15" s="29" t="s">
        <v>32</v>
      </c>
      <c r="B15" s="19">
        <f t="shared" si="0"/>
        <v>0</v>
      </c>
      <c r="C15" s="31"/>
      <c r="D15" s="32">
        <v>0</v>
      </c>
    </row>
    <row r="16" spans="1:7" x14ac:dyDescent="0.35">
      <c r="A16" s="29" t="s">
        <v>7</v>
      </c>
      <c r="B16" s="19">
        <f t="shared" si="0"/>
        <v>500</v>
      </c>
      <c r="C16" s="31"/>
      <c r="D16" s="32">
        <v>500</v>
      </c>
    </row>
    <row r="17" spans="1:4" x14ac:dyDescent="0.35">
      <c r="A17" s="28" t="s">
        <v>8</v>
      </c>
      <c r="B17" s="19">
        <f t="shared" si="0"/>
        <v>13478000</v>
      </c>
      <c r="C17" s="30">
        <f>SUM(C18:C24)</f>
        <v>5172000</v>
      </c>
      <c r="D17" s="30">
        <f>SUM(D18:D24)</f>
        <v>8306000</v>
      </c>
    </row>
    <row r="18" spans="1:4" x14ac:dyDescent="0.35">
      <c r="A18" s="29" t="s">
        <v>9</v>
      </c>
      <c r="B18" s="19">
        <f t="shared" si="0"/>
        <v>10841000</v>
      </c>
      <c r="C18" s="31">
        <v>4123000</v>
      </c>
      <c r="D18" s="32">
        <v>6718000</v>
      </c>
    </row>
    <row r="19" spans="1:4" x14ac:dyDescent="0.35">
      <c r="A19" s="29" t="s">
        <v>10</v>
      </c>
      <c r="B19" s="19">
        <f t="shared" si="0"/>
        <v>966000</v>
      </c>
      <c r="C19" s="31">
        <v>230000</v>
      </c>
      <c r="D19" s="32">
        <v>736000</v>
      </c>
    </row>
    <row r="20" spans="1:4" x14ac:dyDescent="0.35">
      <c r="A20" s="29" t="s">
        <v>11</v>
      </c>
      <c r="B20" s="19">
        <f t="shared" si="0"/>
        <v>684000</v>
      </c>
      <c r="C20" s="31">
        <v>371000</v>
      </c>
      <c r="D20" s="32">
        <v>313000</v>
      </c>
    </row>
    <row r="21" spans="1:4" x14ac:dyDescent="0.35">
      <c r="A21" s="29" t="s">
        <v>12</v>
      </c>
      <c r="B21" s="19">
        <f t="shared" si="0"/>
        <v>290000</v>
      </c>
      <c r="C21" s="31">
        <v>185000</v>
      </c>
      <c r="D21" s="32">
        <v>105000</v>
      </c>
    </row>
    <row r="22" spans="1:4" ht="54" x14ac:dyDescent="0.35">
      <c r="A22" s="29" t="s">
        <v>33</v>
      </c>
      <c r="B22" s="19">
        <f t="shared" si="0"/>
        <v>4000</v>
      </c>
      <c r="C22" s="31">
        <v>1000</v>
      </c>
      <c r="D22" s="32">
        <v>3000</v>
      </c>
    </row>
    <row r="23" spans="1:4" ht="36" x14ac:dyDescent="0.35">
      <c r="A23" s="29" t="s">
        <v>13</v>
      </c>
      <c r="B23" s="19">
        <f t="shared" si="0"/>
        <v>136000</v>
      </c>
      <c r="C23" s="31">
        <v>32000</v>
      </c>
      <c r="D23" s="32">
        <v>104000</v>
      </c>
    </row>
    <row r="24" spans="1:4" x14ac:dyDescent="0.35">
      <c r="A24" s="29" t="s">
        <v>14</v>
      </c>
      <c r="B24" s="19">
        <f t="shared" si="0"/>
        <v>557000</v>
      </c>
      <c r="C24" s="24">
        <v>230000</v>
      </c>
      <c r="D24" s="25">
        <v>327000</v>
      </c>
    </row>
    <row r="25" spans="1:4" x14ac:dyDescent="0.35">
      <c r="A25" s="28" t="s">
        <v>1</v>
      </c>
      <c r="B25" s="19">
        <f t="shared" si="0"/>
        <v>1160000</v>
      </c>
      <c r="C25" s="19">
        <f>C26</f>
        <v>50000</v>
      </c>
      <c r="D25" s="19">
        <f>D26</f>
        <v>1110000</v>
      </c>
    </row>
    <row r="26" spans="1:4" x14ac:dyDescent="0.35">
      <c r="A26" s="29" t="s">
        <v>30</v>
      </c>
      <c r="B26" s="19">
        <f t="shared" si="0"/>
        <v>1160000</v>
      </c>
      <c r="C26" s="24">
        <v>50000</v>
      </c>
      <c r="D26" s="25">
        <v>1110000</v>
      </c>
    </row>
    <row r="27" spans="1:4" x14ac:dyDescent="0.35">
      <c r="A27" s="28" t="s">
        <v>15</v>
      </c>
      <c r="B27" s="19">
        <f t="shared" si="0"/>
        <v>185000</v>
      </c>
      <c r="C27" s="19">
        <v>85000</v>
      </c>
      <c r="D27" s="27">
        <v>100000</v>
      </c>
    </row>
    <row r="28" spans="1:4" x14ac:dyDescent="0.35">
      <c r="A28" s="28" t="s">
        <v>16</v>
      </c>
      <c r="B28" s="19">
        <f t="shared" si="0"/>
        <v>420000</v>
      </c>
      <c r="C28" s="19">
        <f>C29</f>
        <v>10000</v>
      </c>
      <c r="D28" s="19">
        <f>D29</f>
        <v>410000</v>
      </c>
    </row>
    <row r="29" spans="1:4" ht="36" x14ac:dyDescent="0.35">
      <c r="A29" s="29" t="s">
        <v>31</v>
      </c>
      <c r="B29" s="19">
        <f t="shared" si="0"/>
        <v>420000</v>
      </c>
      <c r="C29" s="24">
        <v>10000</v>
      </c>
      <c r="D29" s="25">
        <v>410000</v>
      </c>
    </row>
    <row r="30" spans="1:4" x14ac:dyDescent="0.35">
      <c r="A30" s="26" t="s">
        <v>17</v>
      </c>
      <c r="B30" s="19">
        <f t="shared" si="0"/>
        <v>65000</v>
      </c>
      <c r="C30" s="19">
        <f>C31</f>
        <v>25000</v>
      </c>
      <c r="D30" s="19">
        <f>D31</f>
        <v>40000</v>
      </c>
    </row>
    <row r="31" spans="1:4" x14ac:dyDescent="0.35">
      <c r="A31" s="28" t="s">
        <v>18</v>
      </c>
      <c r="B31" s="19">
        <f t="shared" si="0"/>
        <v>65000</v>
      </c>
      <c r="C31" s="19">
        <f>C33+C34</f>
        <v>25000</v>
      </c>
      <c r="D31" s="19">
        <f>D33+D34+D32</f>
        <v>40000</v>
      </c>
    </row>
    <row r="32" spans="1:4" x14ac:dyDescent="0.35">
      <c r="A32" s="29" t="s">
        <v>35</v>
      </c>
      <c r="B32" s="19"/>
      <c r="C32" s="19"/>
      <c r="D32" s="25">
        <v>0</v>
      </c>
    </row>
    <row r="33" spans="1:4" x14ac:dyDescent="0.35">
      <c r="A33" s="29" t="s">
        <v>19</v>
      </c>
      <c r="B33" s="19">
        <f t="shared" si="0"/>
        <v>65000</v>
      </c>
      <c r="C33" s="24">
        <v>25000</v>
      </c>
      <c r="D33" s="25">
        <v>40000</v>
      </c>
    </row>
    <row r="34" spans="1:4" x14ac:dyDescent="0.35">
      <c r="A34" s="29" t="s">
        <v>34</v>
      </c>
      <c r="B34" s="19">
        <f t="shared" si="0"/>
        <v>0</v>
      </c>
      <c r="C34" s="24">
        <v>0</v>
      </c>
      <c r="D34" s="25">
        <v>0</v>
      </c>
    </row>
    <row r="35" spans="1:4" x14ac:dyDescent="0.35">
      <c r="A35" s="20" t="s">
        <v>20</v>
      </c>
      <c r="B35" s="21">
        <f>C35+D35</f>
        <v>-1659000</v>
      </c>
      <c r="C35" s="21">
        <v>0</v>
      </c>
      <c r="D35" s="22">
        <f>D9-D11</f>
        <v>-1659000</v>
      </c>
    </row>
    <row r="36" spans="1:4" x14ac:dyDescent="0.35">
      <c r="A36" s="33" t="s">
        <v>22</v>
      </c>
      <c r="B36" s="36">
        <f>C36+D36</f>
        <v>15691800</v>
      </c>
      <c r="C36" s="34">
        <v>0</v>
      </c>
      <c r="D36" s="35">
        <f>D8+D35</f>
        <v>15691800</v>
      </c>
    </row>
  </sheetData>
  <autoFilter ref="A7:D7" xr:uid="{00000000-0009-0000-0000-000000000000}"/>
  <mergeCells count="6">
    <mergeCell ref="A5:D5"/>
    <mergeCell ref="A1:D1"/>
    <mergeCell ref="A6:D6"/>
    <mergeCell ref="A2:B2"/>
    <mergeCell ref="A3:B3"/>
    <mergeCell ref="C3:D3"/>
  </mergeCells>
  <printOptions horizontalCentered="1"/>
  <pageMargins left="0" right="0" top="0" bottom="0" header="0" footer="0"/>
  <pageSetup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დანართი N5</vt:lpstr>
      <vt:lpstr>'დანართი N5'!Print_Area</vt:lpstr>
      <vt:lpstr>'დანართი N5'!Print_Titles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2026-04-03T12:34:44Z</dcterms:modified>
</cp:coreProperties>
</file>